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45" windowWidth="14175" windowHeight="10170" tabRatio="598" firstSheet="22" activeTab="25"/>
  </bookViews>
  <sheets>
    <sheet name="Canali" sheetId="1" r:id="rId1"/>
    <sheet name="Cervato" sheetId="2" r:id="rId2"/>
    <sheet name="Daccordo " sheetId="3" r:id="rId3"/>
    <sheet name="Murari" sheetId="4" r:id="rId4"/>
    <sheet name="Gambarin" sheetId="5" r:id="rId5"/>
    <sheet name="Giardini" sheetId="6" r:id="rId6"/>
    <sheet name="Lonardi" sheetId="7" r:id="rId7"/>
    <sheet name="Mantovani" sheetId="8" r:id="rId8"/>
    <sheet name="Meletti" sheetId="9" r:id="rId9"/>
    <sheet name="Modenese" sheetId="10" r:id="rId10"/>
    <sheet name="Moretto E" sheetId="11" r:id="rId11"/>
    <sheet name="Moretto R" sheetId="12" r:id="rId12"/>
    <sheet name="Mosca" sheetId="13" r:id="rId13"/>
    <sheet name="Negri" sheetId="14" r:id="rId14"/>
    <sheet name="Passigato" sheetId="15" r:id="rId15"/>
    <sheet name="Pastorello" sheetId="16" r:id="rId16"/>
    <sheet name="Persegati" sheetId="17" r:id="rId17"/>
    <sheet name="Salvadori" sheetId="18" r:id="rId18"/>
    <sheet name="Sordo" sheetId="19" r:id="rId19"/>
    <sheet name="Spedo" sheetId="20" r:id="rId20"/>
    <sheet name="Valentini" sheetId="21" r:id="rId21"/>
    <sheet name="Vallarini" sheetId="22" r:id="rId22"/>
    <sheet name="Direttore" sheetId="23" r:id="rId23"/>
    <sheet name="totali" sheetId="24" r:id="rId24"/>
    <sheet name="op.trasparenza AMM.VA" sheetId="25" r:id="rId25"/>
    <sheet name="TABELLA FINALE" sheetId="26" r:id="rId26"/>
    <sheet name="TABELLA ANALITICA TOT" sheetId="27" r:id="rId27"/>
    <sheet name="Foglio1" sheetId="28" r:id="rId28"/>
    <sheet name="Foglio2" sheetId="29" r:id="rId29"/>
    <sheet name="Foglio3" sheetId="30" r:id="rId30"/>
  </sheets>
  <externalReferences>
    <externalReference r:id="rId33"/>
    <externalReference r:id="rId34"/>
    <externalReference r:id="rId35"/>
  </externalReferences>
  <definedNames/>
  <calcPr fullCalcOnLoad="1"/>
</workbook>
</file>

<file path=xl/sharedStrings.xml><?xml version="1.0" encoding="utf-8"?>
<sst xmlns="http://schemas.openxmlformats.org/spreadsheetml/2006/main" count="1831" uniqueCount="103">
  <si>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</si>
  <si>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</si>
  <si>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</si>
  <si>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</si>
  <si>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</si>
  <si>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</si>
  <si>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</si>
  <si>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</si>
  <si>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</si>
  <si>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</si>
  <si>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NOVEMBRE</t>
  </si>
  <si>
    <t>DICEMBRE</t>
  </si>
  <si>
    <t>f res</t>
  </si>
  <si>
    <t xml:space="preserve">Ferie </t>
  </si>
  <si>
    <t>mal.</t>
  </si>
  <si>
    <t>p.giorn.</t>
  </si>
  <si>
    <t>f. res</t>
  </si>
  <si>
    <t>MESE</t>
  </si>
  <si>
    <t>FERIE</t>
  </si>
  <si>
    <t>MALATTIA</t>
  </si>
  <si>
    <t>PERM. 1G</t>
  </si>
  <si>
    <t>assenze" diverse dalla malattia</t>
  </si>
  <si>
    <t>PROSPETTO ASSENZE MENSILI AREA AMMINISTRATIVA</t>
  </si>
  <si>
    <t>ASSENZE AREA AMMINISTRATIVA</t>
  </si>
  <si>
    <t>Mese</t>
  </si>
  <si>
    <t>settembre</t>
  </si>
  <si>
    <t>ottobre</t>
  </si>
  <si>
    <t>novembre</t>
  </si>
  <si>
    <t>dicembre</t>
  </si>
  <si>
    <t>assenze</t>
  </si>
  <si>
    <t>presenze</t>
  </si>
  <si>
    <t>pres</t>
  </si>
  <si>
    <t>ass</t>
  </si>
  <si>
    <t>pres.</t>
  </si>
  <si>
    <t>Cervato Roberta</t>
  </si>
  <si>
    <t>Fiorini Silvia</t>
  </si>
  <si>
    <t>Gambarin Serena</t>
  </si>
  <si>
    <t>Giardini Silvia</t>
  </si>
  <si>
    <t>Modenese Eleonora</t>
  </si>
  <si>
    <t>Moretto Elisabetta</t>
  </si>
  <si>
    <t>Moretto Rita</t>
  </si>
  <si>
    <t>Passigato Bruna</t>
  </si>
  <si>
    <t>Sordo Andrea</t>
  </si>
  <si>
    <t>Valentini Leonardo</t>
  </si>
  <si>
    <t>Direttore generale</t>
  </si>
  <si>
    <t>totale assenze/pres.</t>
  </si>
  <si>
    <t>totale dipendenti</t>
  </si>
  <si>
    <t>gg. lavorativi</t>
  </si>
  <si>
    <t>tot. Gg lavorativi</t>
  </si>
  <si>
    <t>incidenza percentuale</t>
  </si>
  <si>
    <t>gennaio</t>
  </si>
  <si>
    <t>febbraio</t>
  </si>
  <si>
    <t>marzo</t>
  </si>
  <si>
    <t>aprile</t>
  </si>
  <si>
    <t>maggio</t>
  </si>
  <si>
    <t>giugno</t>
  </si>
  <si>
    <t>luglio</t>
  </si>
  <si>
    <t>agosto</t>
  </si>
  <si>
    <t>FERIE DISP.</t>
  </si>
  <si>
    <t xml:space="preserve">TOTALE </t>
  </si>
  <si>
    <t>PER OP. TRASPARENZA</t>
  </si>
  <si>
    <t>OPERAZIONE TRASPARENZA</t>
  </si>
  <si>
    <t>GIORNI DI</t>
  </si>
  <si>
    <t>tot.  Giorni</t>
  </si>
  <si>
    <t>PERCENT.</t>
  </si>
  <si>
    <t>ASSENZA</t>
  </si>
  <si>
    <t>lavorati</t>
  </si>
  <si>
    <t>DI ASSENZA</t>
  </si>
  <si>
    <t>DI PRESENZA</t>
  </si>
  <si>
    <t xml:space="preserve">                  DA COMUNICARE AL MIN. PER LA P.A </t>
  </si>
  <si>
    <t>tot</t>
  </si>
  <si>
    <t>PROSPETTO ASSENZE MENSILI 2011</t>
  </si>
  <si>
    <t>p.s. nel sito innovazione p.a la maternità va messa tra le "altre</t>
  </si>
  <si>
    <t>da ottobre 2011</t>
  </si>
  <si>
    <t>Pur essendo in comando si contegggia sempre Leonardo Valentini</t>
  </si>
  <si>
    <t xml:space="preserve">Dal mese di agosto non c'è più il segretario comunale a capo dell'area amm.va e dal mese di ottobre un ulteriore dipendente in meno in quanto Silvia Fiorini </t>
  </si>
  <si>
    <t xml:space="preserve">è in mobilità a Cerea per cui da ottobre sono 9 i dip. Dell'area amm.va </t>
  </si>
  <si>
    <t>Andrea Sordo sarà spostato in area Tecnica per cui resteranno in 8.</t>
  </si>
  <si>
    <t>Da mese di luglio Mantovani Stefano è inserito nell'area amministrativa</t>
  </si>
  <si>
    <t>Daccordo Isabella</t>
  </si>
  <si>
    <t>Mantovani Stefano</t>
  </si>
  <si>
    <t>ASSENZE TOTALI DEI DIPENDENTI</t>
  </si>
  <si>
    <t>Lonardi Elena</t>
  </si>
  <si>
    <t>Meletti Marina</t>
  </si>
  <si>
    <t>Mosca Davide</t>
  </si>
  <si>
    <t>Negri Romina</t>
  </si>
  <si>
    <t>Salvadori Enrico</t>
  </si>
  <si>
    <t>Spedo Dionigi</t>
  </si>
  <si>
    <t>Vallarini Paolo</t>
  </si>
  <si>
    <t xml:space="preserve">TOTALE DIPENDENTI </t>
  </si>
  <si>
    <t xml:space="preserve">ASSENZE PERSONALE DIPENDENTE </t>
  </si>
  <si>
    <t>Murari Cristiana</t>
  </si>
  <si>
    <t>FERIE RES. 2012</t>
  </si>
  <si>
    <t>ASSENZE ANNO 2015</t>
  </si>
  <si>
    <t>f</t>
  </si>
  <si>
    <t>P</t>
  </si>
  <si>
    <t>LUTTO</t>
  </si>
  <si>
    <t>F</t>
  </si>
  <si>
    <t>pb</t>
  </si>
  <si>
    <t>PB</t>
  </si>
  <si>
    <t>p</t>
  </si>
  <si>
    <t>m</t>
  </si>
  <si>
    <t xml:space="preserve">DATI MENSILI DELLE PERCENTUALI DI ASSENZA - MESE DI FEBBRAIO 2015 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</si>
</sst>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8"/>
      <name val="Calibri"/>
      <family val="2"/>
    </font>
    <font>
      <b/>
      <sz val="12"/>
      <color indexed="63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1"/>
      <color indexed="10"/>
      <name val="Calibri"/>
      <family val="2"/>
    </font>
    <font>
      <b/>
      <sz val="14"/>
      <color indexed="8"/>
      <name val="Calibri"/>
      <family val="2"/>
    </font>
    <font>
      <sz val="12"/>
      <color indexed="1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2"/>
      <color rgb="FF3F3F3F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11"/>
      <color rgb="FFFF0000"/>
      <name val="Calibri"/>
      <family val="2"/>
    </font>
    <font>
      <b/>
      <sz val="14"/>
      <color theme="1"/>
      <name val="Calibri"/>
      <family val="2"/>
    </font>
    <font>
      <sz val="12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00B0F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/>
      <top style="thin">
        <color rgb="FF3F3F3F"/>
      </top>
      <bottom style="thin">
        <color rgb="FF3F3F3F"/>
      </bottom>
    </border>
    <border>
      <left/>
      <right/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31" fillId="20" borderId="5" xfId="47" applyAlignment="1">
      <alignment/>
    </xf>
    <xf numFmtId="0" fontId="42" fillId="20" borderId="5" xfId="47" applyFont="1" applyAlignment="1">
      <alignment horizontal="center"/>
    </xf>
    <xf numFmtId="0" fontId="43" fillId="0" borderId="0" xfId="0" applyFont="1" applyAlignment="1">
      <alignment/>
    </xf>
    <xf numFmtId="17" fontId="43" fillId="0" borderId="0" xfId="0" applyNumberFormat="1" applyFont="1" applyAlignment="1">
      <alignment/>
    </xf>
    <xf numFmtId="0" fontId="38" fillId="0" borderId="0" xfId="0" applyFont="1" applyAlignment="1">
      <alignment/>
    </xf>
    <xf numFmtId="0" fontId="31" fillId="33" borderId="5" xfId="47" applyFill="1" applyAlignment="1">
      <alignment/>
    </xf>
    <xf numFmtId="0" fontId="42" fillId="20" borderId="5" xfId="47" applyFont="1" applyAlignment="1">
      <alignment/>
    </xf>
    <xf numFmtId="0" fontId="41" fillId="0" borderId="0" xfId="0" applyFont="1" applyAlignment="1">
      <alignment horizontal="center"/>
    </xf>
    <xf numFmtId="0" fontId="31" fillId="20" borderId="5" xfId="47" applyAlignment="1">
      <alignment horizontal="center"/>
    </xf>
    <xf numFmtId="0" fontId="37" fillId="0" borderId="8" xfId="54" applyAlignment="1">
      <alignment/>
    </xf>
    <xf numFmtId="9" fontId="37" fillId="0" borderId="8" xfId="48" applyFont="1" applyBorder="1" applyAlignment="1">
      <alignment/>
    </xf>
    <xf numFmtId="0" fontId="37" fillId="0" borderId="8" xfId="54" applyAlignment="1" quotePrefix="1">
      <alignment/>
    </xf>
    <xf numFmtId="0" fontId="44" fillId="20" borderId="5" xfId="47" applyFont="1" applyAlignment="1">
      <alignment horizontal="center"/>
    </xf>
    <xf numFmtId="0" fontId="45" fillId="20" borderId="5" xfId="47" applyFont="1" applyAlignment="1">
      <alignment horizontal="center"/>
    </xf>
    <xf numFmtId="0" fontId="46" fillId="0" borderId="0" xfId="0" applyFont="1" applyAlignment="1">
      <alignment/>
    </xf>
    <xf numFmtId="9" fontId="42" fillId="20" borderId="5" xfId="48" applyFont="1" applyFill="1" applyBorder="1" applyAlignment="1">
      <alignment horizontal="center"/>
    </xf>
    <xf numFmtId="0" fontId="45" fillId="20" borderId="5" xfId="47" applyFont="1" applyAlignment="1">
      <alignment/>
    </xf>
    <xf numFmtId="0" fontId="44" fillId="20" borderId="5" xfId="47" applyFont="1" applyAlignment="1">
      <alignment/>
    </xf>
    <xf numFmtId="164" fontId="0" fillId="0" borderId="0" xfId="0" applyNumberFormat="1" applyAlignment="1">
      <alignment/>
    </xf>
    <xf numFmtId="0" fontId="31" fillId="0" borderId="5" xfId="47" applyFill="1" applyAlignment="1">
      <alignment/>
    </xf>
    <xf numFmtId="0" fontId="42" fillId="0" borderId="5" xfId="47" applyFont="1" applyFill="1" applyAlignment="1">
      <alignment horizontal="center"/>
    </xf>
    <xf numFmtId="0" fontId="41" fillId="0" borderId="0" xfId="0" applyFont="1" applyFill="1" applyAlignment="1">
      <alignment/>
    </xf>
    <xf numFmtId="0" fontId="0" fillId="0" borderId="0" xfId="0" applyFill="1" applyAlignment="1">
      <alignment/>
    </xf>
    <xf numFmtId="0" fontId="43" fillId="0" borderId="0" xfId="0" applyFont="1" applyFill="1" applyAlignment="1">
      <alignment/>
    </xf>
    <xf numFmtId="0" fontId="47" fillId="0" borderId="10" xfId="0" applyFont="1" applyBorder="1" applyAlignment="1">
      <alignment horizontal="center"/>
    </xf>
    <xf numFmtId="0" fontId="47" fillId="0" borderId="11" xfId="0" applyFont="1" applyBorder="1" applyAlignment="1">
      <alignment horizontal="center"/>
    </xf>
    <xf numFmtId="0" fontId="37" fillId="0" borderId="8" xfId="54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externalLink" Target="externalLinks/externalLink1.xml" /><Relationship Id="rId34" Type="http://schemas.openxmlformats.org/officeDocument/2006/relationships/externalLink" Target="externalLinks/externalLink2.xml" /><Relationship Id="rId35" Type="http://schemas.openxmlformats.org/officeDocument/2006/relationships/externalLink" Target="externalLinks/externalLink3.xml" /><Relationship Id="rId3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ccordo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oretto%20E.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Moretto%20R.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nali"/>
      <sheetName val="Cervato"/>
      <sheetName val="Daccordo "/>
      <sheetName val="Murari"/>
      <sheetName val="Gambarin"/>
      <sheetName val="Giardini"/>
      <sheetName val="Lonardi"/>
      <sheetName val="Mantovani"/>
      <sheetName val="Meletti"/>
      <sheetName val="Modenese"/>
      <sheetName val="Moretto E"/>
      <sheetName val="Moretto R"/>
      <sheetName val="Mosca"/>
      <sheetName val="Negri"/>
      <sheetName val="Passigato"/>
      <sheetName val="Pastorello"/>
      <sheetName val="Persegati"/>
      <sheetName val="Salvadori"/>
      <sheetName val="Sordo"/>
      <sheetName val="Spedo"/>
      <sheetName val="Valentini"/>
      <sheetName val="Vallarini"/>
      <sheetName val="Direttore"/>
      <sheetName val="totali"/>
      <sheetName val="op.trasparenza AMM.VA"/>
      <sheetName val="TABELLA FINALE"/>
      <sheetName val="TABELLA ANALITICA TOT"/>
      <sheetName val="Foglio1"/>
      <sheetName val="Foglio2"/>
      <sheetName val="Foglio3"/>
      <sheetName val="Fiorini "/>
      <sheetName val="op.trasparenza"/>
      <sheetName val="Daccordo"/>
      <sheetName val="corretto "/>
    </sheetNames>
    <sheetDataSet>
      <sheetData sheetId="2">
        <row r="8">
          <cell r="AG8">
            <v>0</v>
          </cell>
          <cell r="AI8">
            <v>0</v>
          </cell>
        </row>
        <row r="12">
          <cell r="AG12">
            <v>2</v>
          </cell>
          <cell r="AI12">
            <v>0</v>
          </cell>
        </row>
        <row r="16">
          <cell r="AI16">
            <v>0</v>
          </cell>
        </row>
        <row r="20">
          <cell r="AG20">
            <v>3</v>
          </cell>
          <cell r="AI20">
            <v>0</v>
          </cell>
        </row>
        <row r="24">
          <cell r="AG24">
            <v>0</v>
          </cell>
          <cell r="AI24">
            <v>0</v>
          </cell>
        </row>
        <row r="28">
          <cell r="AG28">
            <v>0</v>
          </cell>
          <cell r="AI28">
            <v>0</v>
          </cell>
        </row>
        <row r="32">
          <cell r="AH32">
            <v>0</v>
          </cell>
          <cell r="AI32">
            <v>0</v>
          </cell>
        </row>
        <row r="36">
          <cell r="AI36">
            <v>0</v>
          </cell>
        </row>
        <row r="40">
          <cell r="AI40">
            <v>0</v>
          </cell>
        </row>
        <row r="44">
          <cell r="AI44">
            <v>0</v>
          </cell>
        </row>
        <row r="48">
          <cell r="AH48">
            <v>0</v>
          </cell>
          <cell r="AI48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nali"/>
      <sheetName val="Cervato"/>
      <sheetName val="Daccordo "/>
      <sheetName val="Murari"/>
      <sheetName val="Gambarin"/>
      <sheetName val="Giardini"/>
      <sheetName val="Lonardi"/>
      <sheetName val="Mantovani"/>
      <sheetName val="Meletti"/>
      <sheetName val="Modenese"/>
      <sheetName val="Moretto E"/>
      <sheetName val="Moretto R"/>
      <sheetName val="Mosca"/>
      <sheetName val="Negri"/>
      <sheetName val="Passigato"/>
      <sheetName val="Pastorello"/>
      <sheetName val="Persegati"/>
      <sheetName val="Salvadori"/>
      <sheetName val="Sordo"/>
      <sheetName val="Spedo"/>
      <sheetName val="Valentini"/>
      <sheetName val="Vallarini"/>
      <sheetName val="Direttore"/>
      <sheetName val="totali"/>
      <sheetName val="op.trasparenza AMM.VA"/>
      <sheetName val="TABELLA FINALE"/>
      <sheetName val="TABELLA ANALITICA TOT"/>
      <sheetName val="Foglio1"/>
      <sheetName val="Foglio2"/>
      <sheetName val="Foglio3"/>
      <sheetName val="Fiorini "/>
      <sheetName val="op.trasparenza"/>
      <sheetName val="corretto "/>
    </sheetNames>
    <sheetDataSet>
      <sheetData sheetId="10">
        <row r="4">
          <cell r="AG4">
            <v>2</v>
          </cell>
          <cell r="AI4">
            <v>0</v>
          </cell>
        </row>
        <row r="8">
          <cell r="AG8">
            <v>0</v>
          </cell>
          <cell r="AH8">
            <v>0</v>
          </cell>
          <cell r="AI8">
            <v>0</v>
          </cell>
        </row>
        <row r="12">
          <cell r="AG12">
            <v>4</v>
          </cell>
          <cell r="AI12">
            <v>0</v>
          </cell>
        </row>
        <row r="16">
          <cell r="AH16">
            <v>0</v>
          </cell>
          <cell r="AI16">
            <v>0</v>
          </cell>
        </row>
        <row r="20">
          <cell r="AG20">
            <v>0</v>
          </cell>
          <cell r="AI20">
            <v>0</v>
          </cell>
        </row>
        <row r="24">
          <cell r="AG24">
            <v>0</v>
          </cell>
          <cell r="AH24">
            <v>0</v>
          </cell>
          <cell r="AI24">
            <v>0</v>
          </cell>
        </row>
        <row r="28">
          <cell r="AG28">
            <v>0</v>
          </cell>
          <cell r="AH28">
            <v>0</v>
          </cell>
          <cell r="AI28">
            <v>0</v>
          </cell>
        </row>
        <row r="32">
          <cell r="AG32">
            <v>0</v>
          </cell>
          <cell r="AH32">
            <v>0</v>
          </cell>
          <cell r="AI32">
            <v>0</v>
          </cell>
        </row>
        <row r="35">
          <cell r="AG35" t="str">
            <v>Ferie </v>
          </cell>
        </row>
        <row r="36">
          <cell r="AG36">
            <v>0</v>
          </cell>
          <cell r="AH36">
            <v>0</v>
          </cell>
          <cell r="AI36">
            <v>0</v>
          </cell>
        </row>
        <row r="40">
          <cell r="AH40">
            <v>0</v>
          </cell>
          <cell r="AI40">
            <v>0</v>
          </cell>
        </row>
        <row r="44">
          <cell r="AH44">
            <v>0</v>
          </cell>
          <cell r="AI44">
            <v>0</v>
          </cell>
        </row>
        <row r="48">
          <cell r="AH48">
            <v>0</v>
          </cell>
          <cell r="AI48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nali"/>
      <sheetName val="Cervato"/>
      <sheetName val="Daccordo "/>
      <sheetName val="Murari"/>
      <sheetName val="Gambarin"/>
      <sheetName val="Giardini"/>
      <sheetName val="Lonardi"/>
      <sheetName val="Mantovani"/>
      <sheetName val="Meletti"/>
      <sheetName val="Modenese"/>
      <sheetName val="Moretto E"/>
      <sheetName val="Moretto R"/>
      <sheetName val="Mosca"/>
      <sheetName val="Negri"/>
      <sheetName val="Passigato"/>
      <sheetName val="Pastorello"/>
      <sheetName val="Persegati"/>
      <sheetName val="Salvadori"/>
      <sheetName val="Sordo"/>
      <sheetName val="Spedo"/>
      <sheetName val="Valentini"/>
      <sheetName val="Vallarini"/>
      <sheetName val="Direttore"/>
      <sheetName val="totali"/>
      <sheetName val="op.trasparenza AMM.VA"/>
      <sheetName val="TABELLA FINALE"/>
      <sheetName val="TABELLA ANALITICA TOT"/>
      <sheetName val="Foglio1"/>
      <sheetName val="Foglio2"/>
      <sheetName val="Foglio3"/>
      <sheetName val="Fiorini "/>
      <sheetName val="op.trasparenza"/>
      <sheetName val="corretto "/>
    </sheetNames>
    <sheetDataSet>
      <sheetData sheetId="11">
        <row r="4">
          <cell r="AG4">
            <v>1</v>
          </cell>
          <cell r="AI4">
            <v>0</v>
          </cell>
        </row>
        <row r="8">
          <cell r="AG8">
            <v>0</v>
          </cell>
          <cell r="AH8">
            <v>0</v>
          </cell>
          <cell r="AI8">
            <v>0</v>
          </cell>
        </row>
        <row r="12">
          <cell r="AG12">
            <v>2</v>
          </cell>
          <cell r="AH12">
            <v>0</v>
          </cell>
          <cell r="AI12">
            <v>0</v>
          </cell>
        </row>
        <row r="16">
          <cell r="AH16">
            <v>0</v>
          </cell>
          <cell r="AI16">
            <v>0</v>
          </cell>
        </row>
        <row r="24">
          <cell r="AG24">
            <v>0</v>
          </cell>
          <cell r="AH24">
            <v>0</v>
          </cell>
          <cell r="AI24">
            <v>0</v>
          </cell>
        </row>
        <row r="28">
          <cell r="AG28">
            <v>0</v>
          </cell>
          <cell r="AH28">
            <v>0</v>
          </cell>
          <cell r="AI28">
            <v>0</v>
          </cell>
        </row>
        <row r="32">
          <cell r="AG32">
            <v>0</v>
          </cell>
          <cell r="AH32">
            <v>0</v>
          </cell>
          <cell r="AI32">
            <v>0</v>
          </cell>
        </row>
        <row r="35">
          <cell r="AG35" t="str">
            <v>Ferie </v>
          </cell>
        </row>
        <row r="36">
          <cell r="AG36">
            <v>0</v>
          </cell>
          <cell r="AH36">
            <v>0</v>
          </cell>
          <cell r="AI36">
            <v>0</v>
          </cell>
        </row>
        <row r="40">
          <cell r="AH40">
            <v>0</v>
          </cell>
          <cell r="AI40">
            <v>0</v>
          </cell>
        </row>
        <row r="44">
          <cell r="AH44">
            <v>0</v>
          </cell>
          <cell r="AI44">
            <v>0</v>
          </cell>
        </row>
        <row r="48">
          <cell r="AH48">
            <v>0</v>
          </cell>
          <cell r="AI4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/>
      <c r="F4" s="21"/>
      <c r="G4" s="21"/>
      <c r="H4" s="21"/>
      <c r="I4" s="2"/>
      <c r="J4" s="2"/>
      <c r="K4" s="7"/>
      <c r="L4" s="2"/>
      <c r="M4" s="2"/>
      <c r="N4" s="2"/>
      <c r="O4" s="21"/>
      <c r="P4" s="2"/>
      <c r="Q4" s="2"/>
      <c r="R4" s="7"/>
      <c r="S4" s="2"/>
      <c r="T4" s="2"/>
      <c r="U4" s="2"/>
      <c r="V4" s="21"/>
      <c r="W4" s="2"/>
      <c r="X4" s="2"/>
      <c r="Y4" s="7"/>
      <c r="Z4" s="2"/>
      <c r="AA4" s="2"/>
      <c r="AB4" s="2"/>
      <c r="AC4" s="21"/>
      <c r="AD4" s="2"/>
      <c r="AE4" s="2"/>
      <c r="AG4" s="3">
        <f>COUNTIF(B4:AE4,"f")</f>
        <v>0</v>
      </c>
      <c r="AH4" s="3">
        <f>COUNTIF(B4:AE4,"m")</f>
        <v>0</v>
      </c>
      <c r="AI4" s="3">
        <f>COUNTIF(B4:AE4,"p")</f>
        <v>0</v>
      </c>
      <c r="AJ4" s="3">
        <f>AJ2-AG4</f>
        <v>32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/>
      <c r="H8" s="7"/>
      <c r="I8" s="22"/>
      <c r="J8" s="22"/>
      <c r="K8" s="22"/>
      <c r="L8" s="21"/>
      <c r="M8" s="22"/>
      <c r="N8" s="21"/>
      <c r="O8" s="7"/>
      <c r="P8" s="22"/>
      <c r="Q8" s="22"/>
      <c r="R8" s="22"/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0</v>
      </c>
      <c r="AJ8" s="3">
        <f>AJ4-AG8</f>
        <v>32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32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32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32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32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32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32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32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32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32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32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0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horizontalDpi="600" verticalDpi="600" orientation="landscape" paperSize="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D9" sqref="D9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/>
      <c r="F4" s="21"/>
      <c r="G4" s="21"/>
      <c r="H4" s="21"/>
      <c r="I4" s="2"/>
      <c r="J4" s="2"/>
      <c r="K4" s="7"/>
      <c r="L4" s="2"/>
      <c r="M4" s="2"/>
      <c r="N4" s="2"/>
      <c r="O4" s="21"/>
      <c r="P4" s="2"/>
      <c r="Q4" s="2"/>
      <c r="R4" s="7"/>
      <c r="S4" s="2"/>
      <c r="T4" s="2"/>
      <c r="U4" s="2"/>
      <c r="V4" s="21"/>
      <c r="W4" s="2"/>
      <c r="X4" s="2"/>
      <c r="Y4" s="7"/>
      <c r="Z4" s="2"/>
      <c r="AA4" s="2"/>
      <c r="AB4" s="2"/>
      <c r="AC4" s="21"/>
      <c r="AD4" s="2"/>
      <c r="AE4" s="2"/>
      <c r="AG4" s="3">
        <f>COUNTIF(B4:AE4,"f")</f>
        <v>0</v>
      </c>
      <c r="AH4" s="3">
        <f>COUNTIF(B4:AE4,"m")</f>
        <v>0</v>
      </c>
      <c r="AI4" s="3">
        <f>COUNTIF(B4:AE4,"p")</f>
        <v>0</v>
      </c>
      <c r="AJ4" s="3">
        <f>AJ2-AG4</f>
        <v>32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 t="s">
        <v>97</v>
      </c>
      <c r="E8" s="21"/>
      <c r="F8" s="21" t="s">
        <v>99</v>
      </c>
      <c r="G8" s="21"/>
      <c r="H8" s="7"/>
      <c r="I8" s="22"/>
      <c r="J8" s="22"/>
      <c r="K8" s="22"/>
      <c r="L8" s="21"/>
      <c r="M8" s="22"/>
      <c r="N8" s="21"/>
      <c r="O8" s="7"/>
      <c r="P8" s="22"/>
      <c r="Q8" s="22"/>
      <c r="R8" s="22"/>
      <c r="S8" s="21"/>
      <c r="T8" s="21"/>
      <c r="U8" s="21"/>
      <c r="V8" s="7"/>
      <c r="W8" s="22" t="s">
        <v>97</v>
      </c>
      <c r="X8" s="22" t="s">
        <v>97</v>
      </c>
      <c r="Y8" s="22" t="s">
        <v>97</v>
      </c>
      <c r="Z8" s="21" t="s">
        <v>97</v>
      </c>
      <c r="AA8" s="21" t="s">
        <v>97</v>
      </c>
      <c r="AB8" s="21"/>
      <c r="AC8" s="22"/>
      <c r="AD8" s="22"/>
      <c r="AE8" s="22"/>
      <c r="AG8" s="3">
        <f>COUNTIF(A8:AE8,"f")</f>
        <v>6</v>
      </c>
      <c r="AH8" s="3">
        <f>COUNTIF(A8:AE8,"m")</f>
        <v>0</v>
      </c>
      <c r="AI8" s="3">
        <f>COUNTIF(A8:AE8,"p")</f>
        <v>0</v>
      </c>
      <c r="AJ8" s="3">
        <f>AJ4-AG8</f>
        <v>26</v>
      </c>
    </row>
    <row r="9" spans="1:35" ht="18" customHeight="1">
      <c r="A9" s="1"/>
      <c r="B9" s="23"/>
      <c r="C9" s="23"/>
      <c r="D9" s="23"/>
      <c r="E9" s="23"/>
      <c r="F9" s="23">
        <v>1.5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1.5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26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26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26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26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26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26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26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26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26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26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1.5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AE5" sqref="AE5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/>
      <c r="F4" s="21"/>
      <c r="G4" s="21"/>
      <c r="H4" s="21"/>
      <c r="I4" s="2"/>
      <c r="J4" s="2"/>
      <c r="K4" s="7"/>
      <c r="L4" s="2"/>
      <c r="M4" s="2"/>
      <c r="N4" s="2"/>
      <c r="O4" s="21"/>
      <c r="P4" s="2"/>
      <c r="Q4" s="2"/>
      <c r="R4" s="7"/>
      <c r="S4" s="2"/>
      <c r="T4" s="2"/>
      <c r="U4" s="2"/>
      <c r="V4" s="21"/>
      <c r="W4" s="2"/>
      <c r="X4" s="2"/>
      <c r="Y4" s="7"/>
      <c r="Z4" s="2"/>
      <c r="AA4" s="2"/>
      <c r="AB4" s="2"/>
      <c r="AC4" s="21" t="s">
        <v>97</v>
      </c>
      <c r="AD4" s="2" t="s">
        <v>97</v>
      </c>
      <c r="AE4" s="2"/>
      <c r="AG4" s="3">
        <f>COUNTIF(B4:AE4,"f")</f>
        <v>2</v>
      </c>
      <c r="AH4" s="3">
        <f>COUNTIF(B4:AE4,"m")</f>
        <v>0</v>
      </c>
      <c r="AI4" s="3">
        <f>COUNTIF(B4:AE4,"p")</f>
        <v>0</v>
      </c>
      <c r="AJ4" s="3">
        <f>AJ2-AG4</f>
        <v>30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/>
      <c r="H8" s="7"/>
      <c r="I8" s="22"/>
      <c r="J8" s="22"/>
      <c r="K8" s="22"/>
      <c r="L8" s="21"/>
      <c r="M8" s="22"/>
      <c r="N8" s="21"/>
      <c r="O8" s="7"/>
      <c r="P8" s="22"/>
      <c r="Q8" s="22"/>
      <c r="R8" s="22"/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0</v>
      </c>
      <c r="AJ8" s="3">
        <f>AJ4-AG8</f>
        <v>30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30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30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30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30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30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30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30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30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30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30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0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Q10" sqref="Q10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/>
      <c r="F4" s="21"/>
      <c r="G4" s="21"/>
      <c r="H4" s="21"/>
      <c r="I4" s="2"/>
      <c r="J4" s="2"/>
      <c r="K4" s="7"/>
      <c r="L4" s="2"/>
      <c r="M4" s="2"/>
      <c r="N4" s="2"/>
      <c r="O4" s="21"/>
      <c r="P4" s="2"/>
      <c r="Q4" s="2"/>
      <c r="R4" s="7"/>
      <c r="S4" s="2"/>
      <c r="T4" s="2"/>
      <c r="U4" s="2" t="s">
        <v>97</v>
      </c>
      <c r="V4" s="21"/>
      <c r="W4" s="2"/>
      <c r="X4" s="2"/>
      <c r="Y4" s="7"/>
      <c r="Z4" s="2"/>
      <c r="AA4" s="2"/>
      <c r="AB4" s="2"/>
      <c r="AC4" s="21"/>
      <c r="AD4" s="2"/>
      <c r="AE4" s="2"/>
      <c r="AG4" s="3">
        <f>COUNTIF(B4:AE4,"f")</f>
        <v>1</v>
      </c>
      <c r="AH4" s="3">
        <f>COUNTIF(B4:AE4,"m")</f>
        <v>0</v>
      </c>
      <c r="AI4" s="3">
        <f>COUNTIF(B4:AE4,"p")</f>
        <v>0</v>
      </c>
      <c r="AJ4" s="3">
        <f>AJ2-AG4</f>
        <v>31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 t="s">
        <v>99</v>
      </c>
      <c r="E8" s="21"/>
      <c r="F8" s="21"/>
      <c r="G8" s="21"/>
      <c r="H8" s="7"/>
      <c r="I8" s="22"/>
      <c r="J8" s="22"/>
      <c r="K8" s="22"/>
      <c r="L8" s="21"/>
      <c r="M8" s="22"/>
      <c r="N8" s="21"/>
      <c r="O8" s="7"/>
      <c r="P8" s="22" t="s">
        <v>97</v>
      </c>
      <c r="Q8" s="22" t="s">
        <v>97</v>
      </c>
      <c r="R8" s="22"/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2</v>
      </c>
      <c r="AH8" s="3">
        <f>COUNTIF(A8:AE8,"m")</f>
        <v>0</v>
      </c>
      <c r="AI8" s="3">
        <f>COUNTIF(A8:AE8,"p")</f>
        <v>0</v>
      </c>
      <c r="AJ8" s="3">
        <f>AJ4-AG8</f>
        <v>29</v>
      </c>
    </row>
    <row r="9" spans="1:35" ht="18" customHeight="1">
      <c r="A9" s="1"/>
      <c r="B9" s="23"/>
      <c r="C9" s="23"/>
      <c r="D9" s="23">
        <v>1.5</v>
      </c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1.5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29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29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29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29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29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29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29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29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29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29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1.5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K9" sqref="K9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/>
      <c r="F4" s="21"/>
      <c r="G4" s="21"/>
      <c r="H4" s="21" t="s">
        <v>97</v>
      </c>
      <c r="I4" s="2"/>
      <c r="J4" s="2"/>
      <c r="K4" s="7"/>
      <c r="L4" s="2"/>
      <c r="M4" s="2"/>
      <c r="N4" s="2"/>
      <c r="O4" s="21"/>
      <c r="P4" s="2" t="s">
        <v>97</v>
      </c>
      <c r="Q4" s="2"/>
      <c r="R4" s="7"/>
      <c r="S4" s="2" t="s">
        <v>97</v>
      </c>
      <c r="T4" s="2" t="s">
        <v>97</v>
      </c>
      <c r="U4" s="2" t="s">
        <v>97</v>
      </c>
      <c r="V4" s="21" t="s">
        <v>97</v>
      </c>
      <c r="W4" s="2"/>
      <c r="X4" s="2"/>
      <c r="Y4" s="7"/>
      <c r="Z4" s="2"/>
      <c r="AA4" s="2"/>
      <c r="AB4" s="2"/>
      <c r="AC4" s="21"/>
      <c r="AD4" s="2"/>
      <c r="AE4" s="2"/>
      <c r="AG4" s="3">
        <f>COUNTIF(B4:AE4,"f")</f>
        <v>6</v>
      </c>
      <c r="AH4" s="3">
        <f>COUNTIF(B4:AE4,"m")</f>
        <v>0</v>
      </c>
      <c r="AI4" s="3">
        <f>COUNTIF(B4:AE4,"p")</f>
        <v>0</v>
      </c>
      <c r="AJ4" s="3">
        <f>AJ2-AG4</f>
        <v>26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/>
      <c r="H8" s="7"/>
      <c r="I8" s="22" t="s">
        <v>99</v>
      </c>
      <c r="J8" s="22"/>
      <c r="K8" s="22"/>
      <c r="L8" s="21"/>
      <c r="M8" s="22"/>
      <c r="N8" s="21"/>
      <c r="O8" s="7"/>
      <c r="P8" s="22"/>
      <c r="Q8" s="22"/>
      <c r="R8" s="22"/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0</v>
      </c>
      <c r="AJ8" s="3">
        <f>AJ4-AG8</f>
        <v>26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>
        <v>2</v>
      </c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2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26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26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26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26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26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26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26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26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26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26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2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AE13" sqref="AE13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 t="s">
        <v>95</v>
      </c>
      <c r="C4" s="2"/>
      <c r="D4" s="7"/>
      <c r="E4" s="2" t="s">
        <v>95</v>
      </c>
      <c r="F4" s="7"/>
      <c r="G4" s="21" t="s">
        <v>95</v>
      </c>
      <c r="H4" s="21" t="s">
        <v>95</v>
      </c>
      <c r="I4" s="2" t="s">
        <v>95</v>
      </c>
      <c r="J4" s="2"/>
      <c r="K4" s="7"/>
      <c r="L4" s="2" t="s">
        <v>95</v>
      </c>
      <c r="M4" s="2" t="s">
        <v>95</v>
      </c>
      <c r="N4" s="2" t="s">
        <v>95</v>
      </c>
      <c r="O4" s="21" t="s">
        <v>95</v>
      </c>
      <c r="P4" s="2" t="s">
        <v>95</v>
      </c>
      <c r="Q4" s="2"/>
      <c r="R4" s="7"/>
      <c r="S4" s="2" t="s">
        <v>95</v>
      </c>
      <c r="T4" s="2" t="s">
        <v>95</v>
      </c>
      <c r="U4" s="2" t="s">
        <v>95</v>
      </c>
      <c r="V4" s="21" t="s">
        <v>95</v>
      </c>
      <c r="W4" s="2" t="s">
        <v>95</v>
      </c>
      <c r="X4" s="2"/>
      <c r="Y4" s="7"/>
      <c r="Z4" s="2" t="s">
        <v>95</v>
      </c>
      <c r="AA4" s="2" t="s">
        <v>95</v>
      </c>
      <c r="AB4" s="2" t="s">
        <v>95</v>
      </c>
      <c r="AC4" s="21" t="s">
        <v>95</v>
      </c>
      <c r="AD4" s="2" t="s">
        <v>95</v>
      </c>
      <c r="AE4" s="2"/>
      <c r="AG4" s="3">
        <f>COUNTIF(B4:AE4,"f")</f>
        <v>0</v>
      </c>
      <c r="AH4" s="3">
        <f>COUNTIF(B4:AE4,"m")</f>
        <v>0</v>
      </c>
      <c r="AI4" s="3">
        <f>COUNTIF(B4:AE4,"p")</f>
        <v>20</v>
      </c>
      <c r="AJ4" s="3">
        <f>AJ2-AG4</f>
        <v>32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 t="s">
        <v>95</v>
      </c>
      <c r="C8" s="22" t="s">
        <v>95</v>
      </c>
      <c r="D8" s="22" t="s">
        <v>95</v>
      </c>
      <c r="E8" s="21" t="s">
        <v>95</v>
      </c>
      <c r="F8" s="21" t="s">
        <v>95</v>
      </c>
      <c r="G8" s="21"/>
      <c r="H8" s="7"/>
      <c r="I8" s="22" t="s">
        <v>95</v>
      </c>
      <c r="J8" s="22" t="s">
        <v>95</v>
      </c>
      <c r="K8" s="22" t="s">
        <v>95</v>
      </c>
      <c r="L8" s="21" t="s">
        <v>95</v>
      </c>
      <c r="M8" s="22" t="s">
        <v>95</v>
      </c>
      <c r="N8" s="21"/>
      <c r="O8" s="7"/>
      <c r="P8" s="22" t="s">
        <v>95</v>
      </c>
      <c r="Q8" s="22" t="s">
        <v>95</v>
      </c>
      <c r="R8" s="22" t="s">
        <v>95</v>
      </c>
      <c r="S8" s="21" t="s">
        <v>95</v>
      </c>
      <c r="T8" s="21" t="s">
        <v>95</v>
      </c>
      <c r="U8" s="21"/>
      <c r="V8" s="7"/>
      <c r="W8" s="22" t="s">
        <v>95</v>
      </c>
      <c r="X8" s="22" t="s">
        <v>95</v>
      </c>
      <c r="Y8" s="22" t="s">
        <v>95</v>
      </c>
      <c r="Z8" s="21" t="s">
        <v>95</v>
      </c>
      <c r="AA8" s="21" t="s">
        <v>95</v>
      </c>
      <c r="AB8" s="21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20</v>
      </c>
      <c r="AJ8" s="3">
        <f>AJ4-AG8</f>
        <v>32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 t="s">
        <v>97</v>
      </c>
      <c r="D12" s="21" t="s">
        <v>97</v>
      </c>
      <c r="E12" s="22" t="s">
        <v>97</v>
      </c>
      <c r="F12" s="22" t="s">
        <v>97</v>
      </c>
      <c r="G12" s="21"/>
      <c r="H12" s="7"/>
      <c r="I12" s="22"/>
      <c r="J12" s="22" t="s">
        <v>97</v>
      </c>
      <c r="K12" s="21" t="s">
        <v>97</v>
      </c>
      <c r="L12" s="22" t="s">
        <v>97</v>
      </c>
      <c r="M12" s="22" t="s">
        <v>97</v>
      </c>
      <c r="N12" s="21"/>
      <c r="O12" s="7"/>
      <c r="P12" s="22" t="s">
        <v>97</v>
      </c>
      <c r="Q12" s="22" t="s">
        <v>97</v>
      </c>
      <c r="R12" s="21"/>
      <c r="S12" s="22" t="s">
        <v>97</v>
      </c>
      <c r="T12" s="22" t="s">
        <v>97</v>
      </c>
      <c r="U12" s="21"/>
      <c r="V12" s="7"/>
      <c r="W12" s="22"/>
      <c r="X12" s="22" t="s">
        <v>97</v>
      </c>
      <c r="Y12" s="21" t="s">
        <v>97</v>
      </c>
      <c r="Z12" s="22" t="s">
        <v>97</v>
      </c>
      <c r="AA12" s="22" t="s">
        <v>97</v>
      </c>
      <c r="AB12" s="21"/>
      <c r="AC12" s="7"/>
      <c r="AD12" s="22"/>
      <c r="AE12" s="22"/>
      <c r="AG12" s="3">
        <f>COUNTIF(A12:AE12,"f")</f>
        <v>16</v>
      </c>
      <c r="AH12" s="3">
        <f>COUNTIF(A12:AE12,"m")</f>
        <v>0</v>
      </c>
      <c r="AI12" s="3">
        <f>COUNTIF(A12:AE12,"p")</f>
        <v>0</v>
      </c>
      <c r="AJ12" s="3">
        <f>AJ8-AG12</f>
        <v>16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16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16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16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16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16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16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16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16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16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0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I9" sqref="I9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 t="s">
        <v>97</v>
      </c>
      <c r="C4" s="2"/>
      <c r="D4" s="7"/>
      <c r="E4" s="2"/>
      <c r="F4" s="21"/>
      <c r="G4" s="21"/>
      <c r="H4" s="21"/>
      <c r="I4" s="2"/>
      <c r="J4" s="2"/>
      <c r="K4" s="7"/>
      <c r="L4" s="2"/>
      <c r="M4" s="2" t="s">
        <v>97</v>
      </c>
      <c r="N4" s="2"/>
      <c r="O4" s="21"/>
      <c r="P4" s="2"/>
      <c r="Q4" s="2"/>
      <c r="R4" s="7"/>
      <c r="S4" s="2"/>
      <c r="T4" s="2"/>
      <c r="U4" s="2"/>
      <c r="V4" s="21"/>
      <c r="W4" s="2"/>
      <c r="X4" s="2"/>
      <c r="Y4" s="7"/>
      <c r="Z4" s="2" t="s">
        <v>97</v>
      </c>
      <c r="AA4" s="2" t="s">
        <v>97</v>
      </c>
      <c r="AB4" s="2" t="s">
        <v>97</v>
      </c>
      <c r="AC4" s="21" t="s">
        <v>97</v>
      </c>
      <c r="AD4" s="2"/>
      <c r="AE4" s="2"/>
      <c r="AG4" s="3">
        <f>COUNTIF(B4:AE4,"f")</f>
        <v>6</v>
      </c>
      <c r="AH4" s="3">
        <f>COUNTIF(B4:AE4,"m")</f>
        <v>0</v>
      </c>
      <c r="AI4" s="3">
        <f>COUNTIF(B4:AE4,"p")</f>
        <v>0</v>
      </c>
      <c r="AJ4" s="3">
        <f>AJ2-AG4</f>
        <v>26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 t="s">
        <v>98</v>
      </c>
      <c r="C8" s="22"/>
      <c r="D8" s="22"/>
      <c r="E8" s="21"/>
      <c r="F8" s="21" t="s">
        <v>100</v>
      </c>
      <c r="G8" s="21"/>
      <c r="H8" s="7"/>
      <c r="I8" s="22"/>
      <c r="J8" s="22"/>
      <c r="K8" s="22"/>
      <c r="L8" s="21"/>
      <c r="M8" s="22"/>
      <c r="N8" s="21"/>
      <c r="O8" s="7"/>
      <c r="P8" s="22"/>
      <c r="Q8" s="22"/>
      <c r="R8" s="22"/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1</v>
      </c>
      <c r="AJ8" s="3">
        <f>AJ4-AG8</f>
        <v>26</v>
      </c>
    </row>
    <row r="9" spans="1:35" ht="18" customHeight="1">
      <c r="A9" s="1"/>
      <c r="B9" s="23">
        <v>1</v>
      </c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1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26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26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26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26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26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26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26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26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26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26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1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/>
      <c r="F4" s="21"/>
      <c r="G4" s="21"/>
      <c r="H4" s="21"/>
      <c r="I4" s="2"/>
      <c r="J4" s="2"/>
      <c r="K4" s="7"/>
      <c r="L4" s="2"/>
      <c r="M4" s="2"/>
      <c r="N4" s="2"/>
      <c r="O4" s="21"/>
      <c r="P4" s="2"/>
      <c r="Q4" s="2"/>
      <c r="R4" s="7"/>
      <c r="S4" s="2"/>
      <c r="T4" s="2"/>
      <c r="U4" s="2"/>
      <c r="V4" s="21"/>
      <c r="W4" s="2"/>
      <c r="X4" s="2"/>
      <c r="Y4" s="7"/>
      <c r="Z4" s="2"/>
      <c r="AA4" s="2"/>
      <c r="AB4" s="2"/>
      <c r="AC4" s="21"/>
      <c r="AD4" s="2"/>
      <c r="AE4" s="2"/>
      <c r="AG4" s="3">
        <f>COUNTIF(B4:AE4,"f")</f>
        <v>0</v>
      </c>
      <c r="AH4" s="3">
        <f>COUNTIF(B4:AE4,"m")</f>
        <v>0</v>
      </c>
      <c r="AI4" s="3">
        <f>COUNTIF(B4:AE4,"p")</f>
        <v>0</v>
      </c>
      <c r="AJ4" s="3">
        <f>AJ2-AG4</f>
        <v>32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/>
      <c r="H8" s="7"/>
      <c r="I8" s="22"/>
      <c r="J8" s="22"/>
      <c r="K8" s="22"/>
      <c r="L8" s="21"/>
      <c r="M8" s="22"/>
      <c r="N8" s="21"/>
      <c r="O8" s="7"/>
      <c r="P8" s="22"/>
      <c r="Q8" s="22"/>
      <c r="R8" s="22"/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0</v>
      </c>
      <c r="AJ8" s="3">
        <f>AJ4-AG8</f>
        <v>32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32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32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32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32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32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32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32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32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32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32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0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/>
      <c r="F4" s="21"/>
      <c r="G4" s="21"/>
      <c r="H4" s="21"/>
      <c r="I4" s="2"/>
      <c r="J4" s="2"/>
      <c r="K4" s="7"/>
      <c r="L4" s="2"/>
      <c r="M4" s="2"/>
      <c r="N4" s="2"/>
      <c r="O4" s="21"/>
      <c r="P4" s="2"/>
      <c r="Q4" s="2"/>
      <c r="R4" s="7"/>
      <c r="S4" s="2"/>
      <c r="T4" s="2"/>
      <c r="U4" s="2"/>
      <c r="V4" s="21"/>
      <c r="W4" s="2"/>
      <c r="X4" s="2"/>
      <c r="Y4" s="7"/>
      <c r="Z4" s="2"/>
      <c r="AA4" s="2"/>
      <c r="AB4" s="2"/>
      <c r="AC4" s="21"/>
      <c r="AD4" s="2"/>
      <c r="AE4" s="2"/>
      <c r="AG4" s="3">
        <f>COUNTIF(B4:AE4,"f")</f>
        <v>0</v>
      </c>
      <c r="AH4" s="3">
        <f>COUNTIF(B4:AE4,"m")</f>
        <v>0</v>
      </c>
      <c r="AI4" s="3">
        <f>COUNTIF(B4:AE4,"p")</f>
        <v>0</v>
      </c>
      <c r="AJ4" s="3">
        <f>AJ2-AG4</f>
        <v>32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/>
      <c r="H8" s="7"/>
      <c r="I8" s="22"/>
      <c r="J8" s="22"/>
      <c r="K8" s="22"/>
      <c r="L8" s="21"/>
      <c r="M8" s="22"/>
      <c r="N8" s="21"/>
      <c r="O8" s="7"/>
      <c r="P8" s="22"/>
      <c r="Q8" s="22"/>
      <c r="R8" s="22"/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0</v>
      </c>
      <c r="AJ8" s="3">
        <f>AJ4-AG8</f>
        <v>32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32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32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32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32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32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32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32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32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32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32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0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X4" sqref="X4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/>
      <c r="F4" s="21"/>
      <c r="G4" s="21"/>
      <c r="H4" s="21"/>
      <c r="I4" s="2"/>
      <c r="J4" s="2"/>
      <c r="K4" s="7"/>
      <c r="L4" s="2"/>
      <c r="M4" s="2" t="s">
        <v>100</v>
      </c>
      <c r="N4" s="2"/>
      <c r="O4" s="21"/>
      <c r="P4" s="2"/>
      <c r="Q4" s="2" t="s">
        <v>95</v>
      </c>
      <c r="R4" s="7"/>
      <c r="S4" s="2"/>
      <c r="T4" s="2" t="s">
        <v>101</v>
      </c>
      <c r="U4" s="2" t="s">
        <v>101</v>
      </c>
      <c r="V4" s="21" t="s">
        <v>101</v>
      </c>
      <c r="W4" s="2" t="s">
        <v>101</v>
      </c>
      <c r="X4" s="2" t="s">
        <v>101</v>
      </c>
      <c r="Y4" s="7"/>
      <c r="Z4" s="2" t="s">
        <v>94</v>
      </c>
      <c r="AA4" s="2" t="s">
        <v>94</v>
      </c>
      <c r="AB4" s="2" t="s">
        <v>94</v>
      </c>
      <c r="AC4" s="21" t="s">
        <v>94</v>
      </c>
      <c r="AD4" s="2" t="s">
        <v>94</v>
      </c>
      <c r="AE4" s="2"/>
      <c r="AG4" s="3">
        <f>COUNTIF(B4:AE4,"f")</f>
        <v>5</v>
      </c>
      <c r="AH4" s="3">
        <f>COUNTIF(B4:AE4,"m")</f>
        <v>5</v>
      </c>
      <c r="AI4" s="3">
        <f>COUNTIF(B4:AE4,"p")</f>
        <v>2</v>
      </c>
      <c r="AJ4" s="3">
        <f>AJ2-AG4</f>
        <v>27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/>
      <c r="H8" s="7"/>
      <c r="I8" s="22"/>
      <c r="J8" s="22"/>
      <c r="K8" s="22"/>
      <c r="L8" s="21"/>
      <c r="M8" s="22"/>
      <c r="N8" s="21"/>
      <c r="O8" s="7"/>
      <c r="P8" s="22"/>
      <c r="Q8" s="22"/>
      <c r="R8" s="22"/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0</v>
      </c>
      <c r="AJ8" s="3">
        <f>AJ4-AG8</f>
        <v>27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27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27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27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27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27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27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27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27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27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27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0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Q9" sqref="Q9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 t="s">
        <v>94</v>
      </c>
      <c r="C4" s="2"/>
      <c r="D4" s="7"/>
      <c r="E4" s="2"/>
      <c r="F4" s="21"/>
      <c r="G4" s="21"/>
      <c r="H4" s="21"/>
      <c r="I4" s="2"/>
      <c r="J4" s="2"/>
      <c r="K4" s="7"/>
      <c r="L4" s="2"/>
      <c r="M4" s="2"/>
      <c r="N4" s="2"/>
      <c r="O4" s="21"/>
      <c r="P4" s="2"/>
      <c r="Q4" s="2"/>
      <c r="R4" s="7"/>
      <c r="S4" s="2" t="s">
        <v>94</v>
      </c>
      <c r="T4" s="2"/>
      <c r="U4" s="2"/>
      <c r="V4" s="21" t="s">
        <v>98</v>
      </c>
      <c r="W4" s="2"/>
      <c r="X4" s="2"/>
      <c r="Y4" s="7"/>
      <c r="Z4" s="2"/>
      <c r="AA4" s="2"/>
      <c r="AB4" s="2"/>
      <c r="AC4" s="21"/>
      <c r="AD4" s="2"/>
      <c r="AE4" s="2"/>
      <c r="AG4" s="3">
        <f>COUNTIF(B4:AE4,"f")</f>
        <v>2</v>
      </c>
      <c r="AH4" s="3">
        <f>COUNTIF(B4:AE4,"m")</f>
        <v>0</v>
      </c>
      <c r="AI4" s="3">
        <f>COUNTIF(B4:AE4,"p")</f>
        <v>0</v>
      </c>
      <c r="AJ4" s="3">
        <f>AJ2-AG4</f>
        <v>30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>
        <v>2</v>
      </c>
      <c r="W5" s="1"/>
      <c r="X5" s="1"/>
      <c r="Y5" s="1"/>
      <c r="Z5" s="1"/>
      <c r="AA5" s="1"/>
      <c r="AB5" s="1"/>
      <c r="AC5" s="1"/>
      <c r="AD5" s="1"/>
      <c r="AE5" s="1"/>
      <c r="AI5">
        <f>SUM(A5:AE5)</f>
        <v>2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 t="s">
        <v>94</v>
      </c>
      <c r="C8" s="22"/>
      <c r="D8" s="22"/>
      <c r="E8" s="21"/>
      <c r="F8" s="21"/>
      <c r="G8" s="21"/>
      <c r="H8" s="7"/>
      <c r="I8" s="22"/>
      <c r="J8" s="22"/>
      <c r="K8" s="22"/>
      <c r="L8" s="21"/>
      <c r="M8" s="22"/>
      <c r="N8" s="21"/>
      <c r="O8" s="7"/>
      <c r="P8" s="22" t="s">
        <v>94</v>
      </c>
      <c r="Q8" s="22"/>
      <c r="R8" s="22"/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2</v>
      </c>
      <c r="AH8" s="3">
        <f>COUNTIF(A8:AE8,"m")</f>
        <v>0</v>
      </c>
      <c r="AI8" s="3">
        <f>COUNTIF(A8:AE8,"p")</f>
        <v>0</v>
      </c>
      <c r="AJ8" s="3">
        <f>AJ4-AG8</f>
        <v>28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28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28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28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28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28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28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28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28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28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28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2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U9" sqref="U9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 t="s">
        <v>94</v>
      </c>
      <c r="C4" s="2"/>
      <c r="D4" s="7"/>
      <c r="E4" s="2" t="s">
        <v>94</v>
      </c>
      <c r="F4" s="7"/>
      <c r="G4" s="21"/>
      <c r="H4" s="21"/>
      <c r="I4" s="2"/>
      <c r="J4" s="2"/>
      <c r="K4" s="7"/>
      <c r="L4" s="2"/>
      <c r="M4" s="2"/>
      <c r="N4" s="2"/>
      <c r="O4" s="21"/>
      <c r="P4" s="2"/>
      <c r="Q4" s="2"/>
      <c r="R4" s="7"/>
      <c r="S4" s="2"/>
      <c r="T4" s="2"/>
      <c r="U4" s="2"/>
      <c r="V4" s="21"/>
      <c r="W4" s="2"/>
      <c r="X4" s="2"/>
      <c r="Y4" s="7"/>
      <c r="Z4" s="2"/>
      <c r="AA4" s="2"/>
      <c r="AB4" s="2"/>
      <c r="AC4" s="21"/>
      <c r="AD4" s="2"/>
      <c r="AE4" s="2"/>
      <c r="AG4" s="3">
        <f>COUNTIF(B4:AE4,"f")</f>
        <v>2</v>
      </c>
      <c r="AH4" s="3">
        <f>COUNTIF(B4:AE4,"m")</f>
        <v>0</v>
      </c>
      <c r="AI4" s="3">
        <f>COUNTIF(B4:AE4,"p")</f>
        <v>0</v>
      </c>
      <c r="AJ4" s="3">
        <f>AJ2-AG4</f>
        <v>30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 t="s">
        <v>99</v>
      </c>
      <c r="D8" s="22"/>
      <c r="E8" s="21"/>
      <c r="F8" s="21"/>
      <c r="G8" s="21"/>
      <c r="H8" s="7"/>
      <c r="I8" s="22"/>
      <c r="J8" s="22"/>
      <c r="K8" s="22"/>
      <c r="L8" s="21"/>
      <c r="M8" s="22"/>
      <c r="N8" s="21"/>
      <c r="O8" s="7"/>
      <c r="P8" s="22" t="s">
        <v>97</v>
      </c>
      <c r="Q8" s="22" t="s">
        <v>97</v>
      </c>
      <c r="R8" s="22" t="s">
        <v>97</v>
      </c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3</v>
      </c>
      <c r="AH8" s="3">
        <f>COUNTIF(A8:AE8,"m")</f>
        <v>0</v>
      </c>
      <c r="AI8" s="3">
        <f>COUNTIF(A8:AE8,"p")</f>
        <v>0</v>
      </c>
      <c r="AJ8" s="3">
        <f>AJ4-AG8</f>
        <v>27</v>
      </c>
    </row>
    <row r="9" spans="1:35" ht="18" customHeight="1">
      <c r="A9" s="1"/>
      <c r="B9" s="23"/>
      <c r="C9" s="23">
        <v>1</v>
      </c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1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27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27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27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27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27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27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27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27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27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27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1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J6" sqref="J6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/>
      <c r="F4" s="21"/>
      <c r="G4" s="21" t="s">
        <v>94</v>
      </c>
      <c r="H4" s="21"/>
      <c r="I4" s="2"/>
      <c r="J4" s="2"/>
      <c r="K4" s="7"/>
      <c r="L4" s="2"/>
      <c r="M4" s="2"/>
      <c r="N4" s="2"/>
      <c r="O4" s="21"/>
      <c r="P4" s="2"/>
      <c r="Q4" s="2"/>
      <c r="R4" s="7"/>
      <c r="S4" s="2"/>
      <c r="T4" s="2"/>
      <c r="U4" s="2"/>
      <c r="V4" s="21"/>
      <c r="W4" s="2"/>
      <c r="X4" s="2"/>
      <c r="Y4" s="7"/>
      <c r="Z4" s="2" t="s">
        <v>94</v>
      </c>
      <c r="AA4" s="2"/>
      <c r="AB4" s="2"/>
      <c r="AC4" s="21"/>
      <c r="AD4" s="2"/>
      <c r="AE4" s="2"/>
      <c r="AG4" s="3">
        <f>COUNTIF(B4:AE4,"f")</f>
        <v>2</v>
      </c>
      <c r="AH4" s="3">
        <f>COUNTIF(B4:AE4,"m")</f>
        <v>0</v>
      </c>
      <c r="AI4" s="3">
        <f>COUNTIF(B4:AE4,"p")</f>
        <v>0</v>
      </c>
      <c r="AJ4" s="3">
        <f>AJ2-AG4</f>
        <v>30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/>
      <c r="H8" s="7"/>
      <c r="I8" s="22"/>
      <c r="J8" s="22"/>
      <c r="K8" s="22" t="s">
        <v>94</v>
      </c>
      <c r="L8" s="21"/>
      <c r="M8" s="22"/>
      <c r="N8" s="21"/>
      <c r="O8" s="7"/>
      <c r="P8" s="22"/>
      <c r="Q8" s="22"/>
      <c r="R8" s="22"/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1</v>
      </c>
      <c r="AH8" s="3">
        <f>COUNTIF(A8:AE8,"m")</f>
        <v>0</v>
      </c>
      <c r="AI8" s="3">
        <f>COUNTIF(A8:AE8,"p")</f>
        <v>0</v>
      </c>
      <c r="AJ8" s="3">
        <f>AJ4-AG8</f>
        <v>29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29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29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29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29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29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29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29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29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29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29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0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/>
      <c r="F4" s="21"/>
      <c r="G4" s="21"/>
      <c r="H4" s="21"/>
      <c r="I4" s="2"/>
      <c r="J4" s="2"/>
      <c r="K4" s="7"/>
      <c r="L4" s="2"/>
      <c r="M4" s="2"/>
      <c r="N4" s="2"/>
      <c r="O4" s="21"/>
      <c r="P4" s="2"/>
      <c r="Q4" s="2"/>
      <c r="R4" s="7"/>
      <c r="S4" s="2"/>
      <c r="T4" s="2"/>
      <c r="U4" s="2"/>
      <c r="V4" s="21"/>
      <c r="W4" s="2"/>
      <c r="X4" s="2"/>
      <c r="Y4" s="7"/>
      <c r="Z4" s="2"/>
      <c r="AA4" s="2"/>
      <c r="AB4" s="2"/>
      <c r="AC4" s="21"/>
      <c r="AD4" s="2"/>
      <c r="AE4" s="2"/>
      <c r="AG4" s="3">
        <f>COUNTIF(B4:AE4,"f")</f>
        <v>0</v>
      </c>
      <c r="AH4" s="3">
        <f>COUNTIF(B4:AE4,"m")</f>
        <v>0</v>
      </c>
      <c r="AI4" s="3">
        <f>COUNTIF(B4:AE4,"p")</f>
        <v>0</v>
      </c>
      <c r="AJ4" s="3">
        <f>AJ2-AG4</f>
        <v>32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/>
      <c r="H8" s="7"/>
      <c r="I8" s="22"/>
      <c r="J8" s="22"/>
      <c r="K8" s="22"/>
      <c r="L8" s="21"/>
      <c r="M8" s="22"/>
      <c r="N8" s="21"/>
      <c r="O8" s="7"/>
      <c r="P8" s="22"/>
      <c r="Q8" s="22"/>
      <c r="R8" s="22"/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0</v>
      </c>
      <c r="AJ8" s="3">
        <f>AJ4-AG8</f>
        <v>32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32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32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32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32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32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32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32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32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32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32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0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AC10" sqref="AC10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 t="s">
        <v>94</v>
      </c>
      <c r="C4" s="2"/>
      <c r="D4" s="7"/>
      <c r="E4" s="2" t="s">
        <v>94</v>
      </c>
      <c r="F4" s="21"/>
      <c r="G4" s="21"/>
      <c r="H4" s="21"/>
      <c r="I4" s="2" t="s">
        <v>94</v>
      </c>
      <c r="J4" s="2"/>
      <c r="K4" s="7"/>
      <c r="L4" s="2"/>
      <c r="M4" s="2"/>
      <c r="N4" s="2"/>
      <c r="O4" s="21" t="s">
        <v>98</v>
      </c>
      <c r="P4" s="2"/>
      <c r="Q4" s="2"/>
      <c r="R4" s="7"/>
      <c r="S4" s="2"/>
      <c r="T4" s="2"/>
      <c r="U4" s="2"/>
      <c r="V4" s="21"/>
      <c r="W4" s="2"/>
      <c r="X4" s="2"/>
      <c r="Y4" s="7"/>
      <c r="Z4" s="2"/>
      <c r="AA4" s="2"/>
      <c r="AB4" s="2" t="s">
        <v>94</v>
      </c>
      <c r="AC4" s="21" t="s">
        <v>94</v>
      </c>
      <c r="AD4" s="2" t="s">
        <v>94</v>
      </c>
      <c r="AE4" s="2"/>
      <c r="AG4" s="3">
        <f>COUNTIF(B4:AE4,"f")</f>
        <v>6</v>
      </c>
      <c r="AH4" s="3">
        <f>COUNTIF(B4:AE4,"m")</f>
        <v>0</v>
      </c>
      <c r="AI4" s="3">
        <f>COUNTIF(B4:AE4,"p")</f>
        <v>0</v>
      </c>
      <c r="AJ4" s="3">
        <f>AJ2-AG4</f>
        <v>26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>
        <v>2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2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 t="s">
        <v>94</v>
      </c>
      <c r="C8" s="22" t="s">
        <v>94</v>
      </c>
      <c r="D8" s="22" t="s">
        <v>94</v>
      </c>
      <c r="E8" s="21" t="s">
        <v>94</v>
      </c>
      <c r="F8" s="21" t="s">
        <v>94</v>
      </c>
      <c r="G8" s="21"/>
      <c r="H8" s="7"/>
      <c r="I8" s="22" t="s">
        <v>94</v>
      </c>
      <c r="J8" s="22" t="s">
        <v>94</v>
      </c>
      <c r="K8" s="22" t="s">
        <v>94</v>
      </c>
      <c r="L8" s="22" t="s">
        <v>94</v>
      </c>
      <c r="M8" s="22" t="s">
        <v>94</v>
      </c>
      <c r="N8" s="21"/>
      <c r="O8" s="7"/>
      <c r="P8" s="22" t="s">
        <v>94</v>
      </c>
      <c r="Q8" s="22" t="s">
        <v>94</v>
      </c>
      <c r="R8" s="22" t="s">
        <v>94</v>
      </c>
      <c r="S8" s="22" t="s">
        <v>94</v>
      </c>
      <c r="T8" s="22" t="s">
        <v>94</v>
      </c>
      <c r="U8" s="21"/>
      <c r="V8" s="7"/>
      <c r="W8" s="22" t="s">
        <v>94</v>
      </c>
      <c r="X8" s="22" t="s">
        <v>94</v>
      </c>
      <c r="Y8" s="22" t="s">
        <v>94</v>
      </c>
      <c r="Z8" s="22" t="s">
        <v>94</v>
      </c>
      <c r="AA8" s="21"/>
      <c r="AB8" s="21"/>
      <c r="AC8" s="22"/>
      <c r="AD8" s="22"/>
      <c r="AE8" s="22"/>
      <c r="AG8" s="3">
        <f>COUNTIF(A8:AE8,"f")</f>
        <v>19</v>
      </c>
      <c r="AH8" s="3">
        <f>COUNTIF(A8:AE8,"m")</f>
        <v>0</v>
      </c>
      <c r="AI8" s="3">
        <f>COUNTIF(A8:AE8,"p")</f>
        <v>0</v>
      </c>
      <c r="AJ8" s="3">
        <f>AJ4-AG8</f>
        <v>7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7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7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7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7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7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7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7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7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7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7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2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/>
      <c r="F4" s="21"/>
      <c r="G4" s="21"/>
      <c r="H4" s="21"/>
      <c r="I4" s="2"/>
      <c r="J4" s="2"/>
      <c r="K4" s="7"/>
      <c r="L4" s="2"/>
      <c r="M4" s="2"/>
      <c r="N4" s="2"/>
      <c r="O4" s="21"/>
      <c r="P4" s="2"/>
      <c r="Q4" s="2"/>
      <c r="R4" s="7"/>
      <c r="S4" s="2"/>
      <c r="T4" s="2"/>
      <c r="U4" s="2"/>
      <c r="V4" s="21"/>
      <c r="W4" s="2"/>
      <c r="X4" s="2"/>
      <c r="Y4" s="7"/>
      <c r="Z4" s="2"/>
      <c r="AA4" s="2"/>
      <c r="AB4" s="2"/>
      <c r="AC4" s="21"/>
      <c r="AD4" s="2"/>
      <c r="AE4" s="2"/>
      <c r="AG4" s="3">
        <f>COUNTIF(B4:AE4,"f")</f>
        <v>0</v>
      </c>
      <c r="AH4" s="3">
        <f>COUNTIF(B4:AE4,"m")</f>
        <v>0</v>
      </c>
      <c r="AI4" s="3">
        <f>COUNTIF(B4:AE4,"p")</f>
        <v>0</v>
      </c>
      <c r="AJ4" s="3">
        <f>AJ2-AG4</f>
        <v>32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/>
      <c r="H8" s="7"/>
      <c r="I8" s="22"/>
      <c r="J8" s="22"/>
      <c r="K8" s="22"/>
      <c r="L8" s="21"/>
      <c r="M8" s="22"/>
      <c r="N8" s="21"/>
      <c r="O8" s="7"/>
      <c r="P8" s="22"/>
      <c r="Q8" s="22"/>
      <c r="R8" s="22"/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0</v>
      </c>
      <c r="AJ8" s="3">
        <f>AJ4-AG8</f>
        <v>32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32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32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32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32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32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32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32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32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32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32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0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1">
      <selection activeCell="H16" sqref="H16"/>
    </sheetView>
  </sheetViews>
  <sheetFormatPr defaultColWidth="9.140625" defaultRowHeight="15"/>
  <cols>
    <col min="1" max="1" width="14.7109375" style="0" customWidth="1"/>
    <col min="3" max="3" width="16.28125" style="0" customWidth="1"/>
    <col min="4" max="4" width="11.00390625" style="0" customWidth="1"/>
    <col min="5" max="5" width="24.421875" style="0" customWidth="1"/>
  </cols>
  <sheetData>
    <row r="1" spans="1:6" ht="15.75">
      <c r="A1" s="4" t="s">
        <v>71</v>
      </c>
      <c r="B1" s="1"/>
      <c r="C1" s="1"/>
      <c r="D1" s="1"/>
      <c r="E1" s="1"/>
      <c r="F1" s="1"/>
    </row>
    <row r="2" spans="1:6" ht="15.75">
      <c r="A2" s="1" t="s">
        <v>81</v>
      </c>
      <c r="B2" s="1"/>
      <c r="C2" s="1"/>
      <c r="D2" s="1"/>
      <c r="E2" s="1"/>
      <c r="F2" s="1"/>
    </row>
    <row r="3" spans="1:6" ht="15.75">
      <c r="A3" s="2" t="s">
        <v>17</v>
      </c>
      <c r="B3" s="2" t="s">
        <v>18</v>
      </c>
      <c r="C3" s="15" t="s">
        <v>19</v>
      </c>
      <c r="D3" s="18" t="s">
        <v>20</v>
      </c>
      <c r="E3" s="2" t="s">
        <v>59</v>
      </c>
      <c r="F3" s="1"/>
    </row>
    <row r="4" spans="1:6" ht="15.75">
      <c r="A4" s="1"/>
      <c r="B4" s="2"/>
      <c r="C4" s="26" t="s">
        <v>69</v>
      </c>
      <c r="D4" s="27"/>
      <c r="E4" s="1" t="s">
        <v>73</v>
      </c>
      <c r="F4" s="1"/>
    </row>
    <row r="5" spans="1:6" ht="15.75">
      <c r="A5" s="2" t="s">
        <v>0</v>
      </c>
      <c r="B5" s="8">
        <f>SUM(Canali!AG4,Cervato!AG4,'Daccordo '!AG4,Murari!AG4,Gambarin!AG4,Giardini!AG4,Lonardi!AG4,Mantovani!AG4,Meletti!AG4,Modenese!AG4,'[2]Moretto E'!AG4,'[3]Moretto R'!AG4,Mosca!AG4,Negri!AG4,Passigato!AG4,Pastorello!AG4,Persegati!AG4,Salvadori!AG4,Sordo!AG4,Spedo!AG4,Valentini!AG4,Vallarini!AG4,Direttore!AG4)</f>
        <v>42</v>
      </c>
      <c r="C5" s="14">
        <f>SUM(Canali!AH4,Cervato!AH4,'Daccordo '!AH4,Murari!AH4,Gambarin!AH4,Giardini!AH4,Lonardi!AH4,Mantovani!AH4,Meletti!AH4,Modenese!AH4,'Moretto E'!AH4,'Moretto R'!AH4,Mosca!AH4,Negri!AH4,Passigato!AH4,Pastorello!AH4,Persegati!AH4,Salvadori!AH4,Sordo!AH4,Spedo!AH4,Valentini!AH4,Vallarini!AH4,Direttore!AH4)</f>
        <v>5</v>
      </c>
      <c r="D5" s="19">
        <f>SUM(Canali!AI4,Cervato!AI4,'Daccordo '!AI4,Murari!AI4,Gambarin!AI4,Giardini!AI4,Lonardi!AI4,Mantovani!AI4,Meletti!AI4,Modenese!AI4,'[2]Moretto E'!AI4,'[3]Moretto R'!AI4,Mosca!AI4,Negri!AI4,Passigato!AI4,Pastorello!AI4,Persegati!AI4,Salvadori!AI4,Sordo!AI4,Spedo!AI4,Valentini!AI4,Vallarini!AI4,Direttore!AI4)</f>
        <v>28</v>
      </c>
      <c r="E5" s="8">
        <f>SUM(B5:D5)</f>
        <v>75</v>
      </c>
      <c r="F5" s="1"/>
    </row>
    <row r="6" spans="1:6" ht="15.75">
      <c r="A6" s="2" t="s">
        <v>1</v>
      </c>
      <c r="B6" s="8">
        <f>SUM(Canali!AG8,Cervato!AG8,'[1]Daccordo '!AG8,Murari!AG8,Gambarin!AG8,Giardini!AG8,Lonardi!AG8,Mantovani!AG8,Meletti!AG8,Modenese!AG8,'[2]Moretto E'!AG8,'[3]Moretto R'!AG8,Mosca!AG8,Negri!AG8,Passigato!AG8,Pastorello!AG8,Persegati!AG8,Salvadori!AG8,Sordo!AG8,Spedo!AG8,Valentini!AG8,Vallarini!AG8,Direttore!AG8)</f>
        <v>39</v>
      </c>
      <c r="C6" s="14">
        <f>SUM(Canali!AH8,Cervato!AH8,'Daccordo '!AH8,Murari!AH8,Gambarin!AH8,Giardini!AH8,Lonardi!AH8,Mantovani!AH8,Meletti!AH8,Modenese!AH8,'[2]Moretto E'!AH8,'[3]Moretto R'!AH8,Mosca!AH8,Negri!AH8,Passigato!AH8,Pastorello!AH8,Persegati!AH8,Salvadori!AH8,Sordo!AH8,Spedo!AH8,Valentini!AH8,Vallarini!AH8,Direttore!AH8)</f>
        <v>0</v>
      </c>
      <c r="D6" s="19">
        <f>SUM(Canali!AI8,Cervato!AI8,'[1]Daccordo '!AI8,Murari!AI8,Gambarin!AI8,Giardini!AI8,Lonardi!AI8,Mantovani!AI8,Meletti!AI8,Modenese!AI8,'[2]Moretto E'!AI8,'[3]Moretto R'!AI8,Mosca!AI8,Negri!AI8,Passigato!AI8,Pastorello!AI8,Persegati!AI8,Salvadori!AI8,Sordo!AI8,Spedo!AI8,Valentini!AI8,Vallarini!AI8,Direttore!AI8)</f>
        <v>24</v>
      </c>
      <c r="E6" s="8">
        <f aca="true" t="shared" si="0" ref="E6:E16">SUM(B6:D6)</f>
        <v>63</v>
      </c>
      <c r="F6" s="1"/>
    </row>
    <row r="7" spans="1:6" ht="15.75">
      <c r="A7" s="2" t="s">
        <v>2</v>
      </c>
      <c r="B7" s="8">
        <f>SUM(Canali!AG12,Cervato!AG12,'[1]Daccordo '!AG12,Murari!AG12,Gambarin!AG12,Giardini!AG12,Lonardi!AG12,Mantovani!AG12,Meletti!AG12,Modenese!AG12,'[2]Moretto E'!AG12,'[3]Moretto R'!AG12,Mosca!AG12,Negri!AG12,Passigato!AG12,Pastorello!AG12,Persegati!AG12,Salvadori!AG12,Sordo!AG12,Spedo!AG12,Valentini!AG12,Vallarini!AG12,Direttore!AG12)</f>
        <v>25</v>
      </c>
      <c r="C7" s="14">
        <f>SUM(Canali!AH12,Cervato!AH12,'Daccordo '!AH12,Murari!AH12,Gambarin!AH12,Giardini!AH12,Lonardi!AH12,Mantovani!AH12,Meletti!AH12,Modenese!AH12,'Moretto E'!AH12,'[3]Moretto R'!AH12,Mosca!AH12,Negri!AH12,Passigato!AH12,Pastorello!AH12,Persegati!AH12,Salvadori!AH12,Sordo!AH12,Spedo!AH12,Valentini!AH12,Vallarini!AH12,Direttore!AH12)</f>
        <v>0</v>
      </c>
      <c r="D7" s="19">
        <f>SUM(Canali!AI12,Cervato!AI12,'[1]Daccordo '!AI12,Murari!AI12,Gambarin!AI12,Giardini!AI12,Lonardi!AI12,Mantovani!AI12,Meletti!AI12,Modenese!AI12,'[2]Moretto E'!AI12,'[3]Moretto R'!AI12,Mosca!AI12,Negri!AI12,Passigato!AI12,Pastorello!AI12,Persegati!AI12,Salvadori!AI12,Sordo!AI12,Spedo!AI12,Valentini!AI12,Vallarini!AI12,Direttore!AI12)</f>
        <v>0</v>
      </c>
      <c r="E7" s="8">
        <f t="shared" si="0"/>
        <v>25</v>
      </c>
      <c r="F7" s="1"/>
    </row>
    <row r="8" spans="1:6" ht="15.75">
      <c r="A8" s="2" t="s">
        <v>3</v>
      </c>
      <c r="B8" s="8">
        <f>SUM(Canali!AG16,Cervato!AG16,'Daccordo '!AG16,Murari!AG16,Gambarin!AG16,Giardini!AG16,Lonardi!AG16,Mantovani!AG16,Meletti!AG16,Modenese!AG16,'Moretto E'!AG16,'Moretto R'!AG16,Mosca!AG16,Negri!AG16,Passigato!AG16,Pastorello!AG16,Persegati!AG16,Salvadori!AG16,Sordo!AG16,Spedo!AG16,Valentini!AG16,Vallarini!AG16,Direttore!AG16)</f>
        <v>0</v>
      </c>
      <c r="C8" s="14">
        <f>SUM(Canali!AH16,Cervato!AH16,'Daccordo '!AH16,Murari!AH16,Gambarin!AH16,Giardini!AH16,Lonardi!AH16,Mantovani!AH16,Meletti!AH16,Modenese!AH16,'[2]Moretto E'!AH16,'[3]Moretto R'!AH16,Mosca!AH16,Negri!AH16,Passigato!AH16,Pastorello!AH16,Persegati!AH16,Salvadori!AH16,Sordo!AH16,Spedo!AH16,Valentini!AH16,Vallarini!AH16,Direttore!AH16)</f>
        <v>0</v>
      </c>
      <c r="D8" s="19">
        <f>SUM(Canali!AI16,Cervato!AI16,'[1]Daccordo '!AI16,Murari!AI16,Gambarin!AI16,Giardini!AI16,Lonardi!AI16,Mantovani!AI16,Meletti!AI16,Modenese!AI16,'[2]Moretto E'!AI16,'[3]Moretto R'!AI16,Mosca!AI16,Negri!AI16,Passigato!AI16,Pastorello!AI16,Persegati!AI16,Salvadori!AI16,Sordo!AI16,Spedo!AI16,Valentini!AI16,Vallarini!AI16,Direttore!AI16)</f>
        <v>0</v>
      </c>
      <c r="E8" s="8">
        <f t="shared" si="0"/>
        <v>0</v>
      </c>
      <c r="F8" s="1"/>
    </row>
    <row r="9" spans="1:6" ht="15.75">
      <c r="A9" s="2" t="s">
        <v>4</v>
      </c>
      <c r="B9" s="8">
        <f>SUM(Canali!AG20,Cervato!AG20,'[1]Daccordo '!AG20,Murari!AG20,Gambarin!AG20,Giardini!AG20,Lonardi!AG20,Mantovani!AG20,Meletti!AG20,Modenese!AG20,'[2]Moretto E'!AG20,'Moretto R'!AG20,Mosca!AG20,Negri!AG20,Passigato!AG20,Pastorello!AG20,Persegati!AG20,Salvadori!AG20,Sordo!AG20,Spedo!AG20,Valentini!AG20,Vallarini!AG20,Direttore!AG20)</f>
        <v>3</v>
      </c>
      <c r="C9" s="14">
        <f>SUM(Canali!AH20,Cervato!AH20,'Daccordo '!AH20,Murari!AH20,Gambarin!AH20,Giardini!AH20,Lonardi!AH20,Mantovani!AH20,Meletti!AH20,Modenese!AH20,'Moretto E'!AH20,'Moretto R'!AH20,Mosca!AH20,Negri!AH20,Passigato!AH20,Pastorello!AH20,Persegati!AH20,Salvadori!AH20,Sordo!AH20,Spedo!AH20,Valentini!AH20,Vallarini!AH20,Direttore!AH20)</f>
        <v>0</v>
      </c>
      <c r="D9" s="19">
        <f>SUM(Canali!AI20,Cervato!AI20,'[1]Daccordo '!AI20,Murari!AI20,Gambarin!AI20,Giardini!AI20,Lonardi!AI20,Mantovani!AI20,Meletti!AI20,Modenese!AI20,'[2]Moretto E'!AI20,'Moretto R'!AI20,Mosca!AI20,Negri!AI20,Passigato!AI20,Pastorello!AI20,Persegati!AI20,Salvadori!AI20,Sordo!AI20,Spedo!AI20,Valentini!AI20,Vallarini!AI20,Direttore!AI20)</f>
        <v>0</v>
      </c>
      <c r="E9" s="8">
        <f t="shared" si="0"/>
        <v>3</v>
      </c>
      <c r="F9" s="1"/>
    </row>
    <row r="10" spans="1:6" ht="15.75">
      <c r="A10" s="2" t="s">
        <v>5</v>
      </c>
      <c r="B10" s="8">
        <f>SUM(Canali!AG24,Cervato!AG24,'[1]Daccordo '!AG24,Murari!AG24,Gambarin!AG24,Giardini!AG24,Lonardi!AG24,Mantovani!AG24,Meletti!AG24,Modenese!AG24,'[2]Moretto E'!AG24,'[3]Moretto R'!AG24,Mosca!AG24,Negri!AG24,Passigato!AG24,Pastorello!AG24,Persegati!AG24,Salvadori!AG24,Sordo!AG24,Spedo!AG24,Valentini!AG24,Vallarini!AG24,Direttore!AG24)</f>
        <v>0</v>
      </c>
      <c r="C10" s="14">
        <f>SUM(Canali!AH24,Cervato!AH24,'Daccordo '!AH24,Murari!AH24,Gambarin!AH24,Giardini!AH24,Lonardi!AH24,Mantovani!AH24,Meletti!AH24,Modenese!AH24,'[2]Moretto E'!AH24,'[3]Moretto R'!AH24,Mosca!AH24,Negri!AH24,Passigato!AH24,Pastorello!AH24,Persegati!AH24,Salvadori!AH24,Sordo!AH24,Spedo!AH24,Valentini!AH24,Vallarini!AH24,Direttore!AH24)</f>
        <v>0</v>
      </c>
      <c r="D10" s="19">
        <f>SUM(Canali!AI24,Cervato!AI24,'[1]Daccordo '!AI24,Murari!AI24,Gambarin!AI24,Giardini!AI24,Lonardi!AI24,Mantovani!AI24,Meletti!AI24,Modenese!AI24,'[2]Moretto E'!AI24,'[3]Moretto R'!AI24,Mosca!AI24,Negri!AI24,Passigato!AI24,Pastorello!AI24,Persegati!AI24,Salvadori!AI24,Sordo!AI24,Spedo!AI24,Valentini!AI24,Vallarini!AI24,Direttore!AI24)</f>
        <v>0</v>
      </c>
      <c r="E10" s="8">
        <f t="shared" si="0"/>
        <v>0</v>
      </c>
      <c r="F10" s="1"/>
    </row>
    <row r="11" spans="1:6" ht="15.75">
      <c r="A11" s="2" t="s">
        <v>6</v>
      </c>
      <c r="B11" s="8">
        <f>SUM(Canali!AG28,Cervato!AG28,'[1]Daccordo '!AG28,Murari!AG28,Gambarin!AG28,Giardini!AG28,Lonardi!AG28,Mantovani!AG28,Meletti!AG28,Modenese!AG28,'[2]Moretto E'!AG28,'[3]Moretto R'!AG28,Mosca!AG28,Negri!AG28,Passigato!AG28,Pastorello!AG28,Persegati!AG28,Salvadori!AG28,Sordo!AG28,Spedo!AG28,Valentini!AG28,Vallarini!AG28,Direttore!AG28)</f>
        <v>0</v>
      </c>
      <c r="C11" s="14">
        <f>SUM(Canali!AH28,Cervato!AH28,'Daccordo '!AH28,Murari!AH28,Gambarin!AH28,Giardini!AH28,Lonardi!AH28,Mantovani!AH28,Meletti!AH28,Modenese!AH28,'[2]Moretto E'!AH28,'[3]Moretto R'!AH28,Mosca!AH28,Negri!AH28,Passigato!AH28,Pastorello!AH28,Persegati!AH28,Salvadori!AH28,Sordo!AH28,Spedo!AH28,Valentini!AH28,Vallarini!AH28,Direttore!AH28)</f>
        <v>0</v>
      </c>
      <c r="D11" s="19">
        <f>SUM(Canali!AI28,Cervato!AI28,'[1]Daccordo '!AI28,Murari!AI28,Gambarin!AI28,Giardini!AI28,Lonardi!AI28,Mantovani!AI28,Meletti!AI28,Modenese!AI28,'[2]Moretto E'!AI28,'[3]Moretto R'!AI28,Mosca!AI28,Negri!AI28,Passigato!AI28,Pastorello!AI28,Persegati!AI28,Salvadori!AI28,Sordo!AI28,Spedo!AI28,Valentini!AI28,Vallarini!AI28,Direttore!AI28)</f>
        <v>0</v>
      </c>
      <c r="E11" s="8">
        <f t="shared" si="0"/>
        <v>0</v>
      </c>
      <c r="F11" s="1"/>
    </row>
    <row r="12" spans="1:6" ht="15.75">
      <c r="A12" s="2" t="s">
        <v>7</v>
      </c>
      <c r="B12" s="8">
        <f>SUM(Canali!AG32,Cervato!AG32,'Daccordo '!AG32,Gambarin!AG32,Giardini!AG32,Lonardi!AG32,Mantovani!AG32,Meletti!AG32,Modenese!AG32,'[2]Moretto E'!AG32,'[3]Moretto R'!AG32,Mosca!AG32,Negri!AG32,Passigato!AG32,Pastorello!AG32,Persegati!AG32,Salvadori!AG32,Sordo!AG32,Spedo!AG32,Valentini!AG32,Vallarini!AG32,Direttore!AG32)</f>
        <v>0</v>
      </c>
      <c r="C12" s="14">
        <f>SUM(Canali!AH32,Cervato!AH32,'[1]Daccordo '!AH32,Murari!AH32,Gambarin!AH32,Giardini!AH32,Lonardi!AH32,Mantovani!AH32,Meletti!AH32,Modenese!AH32,'[2]Moretto E'!AH32,'[3]Moretto R'!AH32,Mosca!AH32,Negri!AH32,Passigato!AH32,Pastorello!AH32,Persegati!AH32,Salvadori!AH32,Sordo!AH32,Spedo!AH32,Valentini!AH32,Vallarini!AH32,Direttore!AH32)</f>
        <v>0</v>
      </c>
      <c r="D12" s="19">
        <f>SUM(Canali!AI32,Cervato!AI32,'[1]Daccordo '!AI32,Murari!AI32,Gambarin!AI32,Giardini!AI32,Lonardi!AI32,Mantovani!AI32,Meletti!AI32,Modenese!AI32,'[2]Moretto E'!AI32,'[3]Moretto R'!AI32,Mosca!AI32,Negri!AI32,Passigato!AI32,Pastorello!AI32,Persegati!AI32,Salvadori!AI32,Sordo!AI32,Spedo!AI32,Valentini!AI32,Vallarini!AI32,Direttore!AI32)</f>
        <v>0</v>
      </c>
      <c r="E12" s="8">
        <f t="shared" si="0"/>
        <v>0</v>
      </c>
      <c r="F12" s="1"/>
    </row>
    <row r="13" spans="1:6" ht="15.75">
      <c r="A13" s="2" t="s">
        <v>8</v>
      </c>
      <c r="B13" s="8">
        <f>SUM(Canali!AG33,Cervato!AG33,'Daccordo '!AG33,Gambarin!AG33,Giardini!AG33,Lonardi!AG33,Mantovani!AG33,Meletti!AG33,Modenese!AG33,'[2]Moretto E'!AG33,'[3]Moretto R'!AG33,Mosca!AG33,Negri!AG33,Passigato!AG33,Pastorello!AG33,Persegati!AG33,Salvadori!AG33,Sordo!AG33,Spedo!AG33,Valentini!AG33,Vallarini!AG33,Direttore!AG33)</f>
        <v>0</v>
      </c>
      <c r="C13" s="14">
        <f>SUM(Canali!AH36,Cervato!AH36,'Daccordo '!AH36,Murari!AH36,Gambarin!AH36,Giardini!AH36,Lonardi!AH36,Mantovani!AH36,Meletti!AH36,Modenese!AH36,'[2]Moretto E'!AH36,'[3]Moretto R'!AH36,Mosca!AH36,Negri!AH36,Passigato!AH36,Pastorello!AH36,Persegati!AH36,Salvadori!AH36,Sordo!AH36,Spedo!AH36,Valentini!AH36,Vallarini!AH36,Direttore!AH36)</f>
        <v>0</v>
      </c>
      <c r="D13" s="19">
        <f>SUM(Canali!AI36,Cervato!AI36,'[1]Daccordo '!AI36,Murari!AI36,Gambarin!AI36,Giardini!AI36,Lonardi!AI36,Mantovani!AI36,Meletti!AI36,Modenese!AI36,'[2]Moretto E'!AI36,'[3]Moretto R'!AI36,Mosca!AI36,Negri!AI36,Passigato!AI36,Pastorello!AI36,Persegati!AI36,Salvadori!AI36,Sordo!AI36,Spedo!AI36,Valentini!AI36,Vallarini!AI36,Direttore!AI36)</f>
        <v>0</v>
      </c>
      <c r="E13" s="8">
        <f>SUM(B13:D13)</f>
        <v>0</v>
      </c>
      <c r="F13" s="1"/>
    </row>
    <row r="14" spans="1:6" ht="15.75">
      <c r="A14" s="2" t="s">
        <v>9</v>
      </c>
      <c r="B14" s="8">
        <f>SUM(Canali!AG34,Cervato!AG34,'Daccordo '!AG34,Gambarin!AG34,Giardini!AG34,Lonardi!AG34,Mantovani!AG34,Meletti!AG34,Modenese!AG34,'[2]Moretto E'!AG34,'[3]Moretto R'!AG34,Mosca!AG34,Negri!AG34,Passigato!AG34,Pastorello!AG34,Persegati!AG34,Salvadori!AG34,Sordo!AG34,Spedo!AG34,Valentini!AG34,Vallarini!AG34,Direttore!AG34)</f>
        <v>0</v>
      </c>
      <c r="C14" s="14">
        <f>SUM(Canali!AH40,Cervato!AH40,'Daccordo '!AH40,Murari!AH40,Gambarin!AH40,Giardini!AH40,Lonardi!AH40,Mantovani!AH40,Meletti!AH40,Modenese!AH40,'[2]Moretto E'!AH40,'[3]Moretto R'!AH40,Mosca!AH40,Negri!AH40,Passigato!AH40,Pastorello!AH40,Persegati!AH40,Salvadori!AH40,Sordo!AH40,Spedo!AH40,Valentini!AH40,Vallarini!AH40,Direttore!AH40)</f>
        <v>0</v>
      </c>
      <c r="D14" s="19">
        <f>SUM(Canali!AI40,Cervato!AI40,'[1]Daccordo '!AI40,Murari!AI40,Gambarin!AI40,Giardini!AI40,Lonardi!AI40,Mantovani!AI40,Meletti!AI40,Modenese!AI40,'[2]Moretto E'!AI40,'[3]Moretto R'!AI40,Mosca!AI40,Negri!AI40,Passigato!AI40,Pastorello!AI40,Persegati!AI40,Salvadori!AI40,Sordo!AI40,Spedo!AI40,Valentini!AI40,Vallarini!AI40,Direttore!AI40)</f>
        <v>0</v>
      </c>
      <c r="E14" s="8">
        <f t="shared" si="0"/>
        <v>0</v>
      </c>
      <c r="F14" s="1"/>
    </row>
    <row r="15" spans="1:6" ht="15.75">
      <c r="A15" s="2" t="s">
        <v>10</v>
      </c>
      <c r="B15" s="8">
        <f>SUM(Canali!AG35,Cervato!AG35,'Daccordo '!AG35,Gambarin!AG35,Giardini!AG35,Lonardi!AG35,Mantovani!AG35,Meletti!AG35,Modenese!AG35,'[2]Moretto E'!AG35,'[3]Moretto R'!AG35,Mosca!AG35,Negri!AG35,Passigato!AG35,Pastorello!AG35,Persegati!AG35,Salvadori!AG35,Sordo!AG35,Spedo!AG35,Valentini!AG35,Vallarini!AG35,Direttore!AG35)</f>
        <v>0</v>
      </c>
      <c r="C15" s="14">
        <f>SUM(Canali!AH44,Cervato!AH44,'Daccordo '!AH44,Murari!AH44,Gambarin!AH44,Giardini!AH44,Lonardi!AH44,Mantovani!AH44,Meletti!AH44,Modenese!AH44,'[2]Moretto E'!AH44,'[3]Moretto R'!AH44,Mosca!AH44,Negri!AH44,Passigato!AH44,Pastorello!AH44,Persegati!AH44,Salvadori!AH44,Sordo!AH44,Spedo!AH44,Valentini!AH44,Vallarini!AH44,Direttore!AH44)</f>
        <v>0</v>
      </c>
      <c r="D15" s="19">
        <f>SUM(Canali!AI44,Cervato!AI44,'[1]Daccordo '!AI44,Murari!AI44,Gambarin!AI44,Giardini!AI44,Lonardi!AI44,Mantovani!AI44,Meletti!AI44,Modenese!AI44,'[2]Moretto E'!AI44,'[3]Moretto R'!AI44,Mosca!AI44,Negri!AI44,Passigato!AI44,Pastorello!AI44,Persegati!AI44,Salvadori!AI44,Sordo!AI44,Spedo!AI44,Valentini!AI44,Vallarini!AI44,Direttore!AI44)</f>
        <v>0</v>
      </c>
      <c r="E15" s="8">
        <f t="shared" si="0"/>
        <v>0</v>
      </c>
      <c r="F15" s="1"/>
    </row>
    <row r="16" spans="1:6" ht="15.75">
      <c r="A16" s="2" t="s">
        <v>11</v>
      </c>
      <c r="B16" s="8">
        <f>SUM(Canali!AG36,Cervato!AG36,'Daccordo '!AG36,Gambarin!AG36,Giardini!AG36,Lonardi!AG36,Mantovani!AG36,Meletti!AG36,Modenese!AG36,'[2]Moretto E'!AG36,'[3]Moretto R'!AG36,Mosca!AG36,Negri!AG36,Passigato!AG36,Pastorello!AG36,Persegati!AG36,Salvadori!AG36,Sordo!AG36,Spedo!AG36,Valentini!AG36,Vallarini!AG36,Direttore!AG36)</f>
        <v>0</v>
      </c>
      <c r="C16" s="14">
        <f>SUM(Canali!AH48,Cervato!AH48,'[1]Daccordo '!AH48,Murari!AH48,Gambarin!AH48,Giardini!AH48,Lonardi!AH48,Mantovani!AH48,Meletti!AH48,Modenese!AH48,'[2]Moretto E'!AH48,'[3]Moretto R'!AH48,Mosca!AH48,Negri!AH48,Passigato!AH48,Pastorello!AH48,Persegati!AH48,Salvadori!AH48,Sordo!AH48,Spedo!AH48,Valentini!AH48,Vallarini!AH48,Direttore!AH48)</f>
        <v>0</v>
      </c>
      <c r="D16" s="19">
        <f>SUM(Canali!AI48,Cervato!AI48,'[1]Daccordo '!AI48,Murari!AI48,Gambarin!AI48,Giardini!AI48,Lonardi!AI48,Mantovani!AI48,Meletti!AI48,Modenese!AI48,'[2]Moretto E'!AI48,'[3]Moretto R'!AI48,Mosca!AI48,Negri!AI48,Passigato!AI48,Pastorello!AI48,Persegati!AI48,Salvadori!AI48,Sordo!AI48,Spedo!AI48,Valentini!AI48,Vallarini!AI48,Direttore!AI48)</f>
        <v>0</v>
      </c>
      <c r="E16" s="8">
        <f t="shared" si="0"/>
        <v>0</v>
      </c>
      <c r="F16" s="1"/>
    </row>
    <row r="17" spans="1:6" ht="15.75">
      <c r="A17" s="2"/>
      <c r="B17" s="2"/>
      <c r="C17" s="15"/>
      <c r="D17" s="2"/>
      <c r="E17" s="2"/>
      <c r="F17" s="1"/>
    </row>
    <row r="18" spans="1:6" ht="15.75">
      <c r="A18" s="1" t="s">
        <v>72</v>
      </c>
      <c r="B18" s="2"/>
      <c r="C18" s="1"/>
      <c r="D18" s="1"/>
      <c r="E18" s="1"/>
      <c r="F18" s="1"/>
    </row>
    <row r="19" spans="1:6" ht="15.75">
      <c r="A19" s="1" t="s">
        <v>21</v>
      </c>
      <c r="B19" s="2"/>
      <c r="C19" s="1"/>
      <c r="D19" s="1"/>
      <c r="E19" s="1"/>
      <c r="F19" s="1"/>
    </row>
    <row r="20" spans="1:6" ht="15.75">
      <c r="A20" s="1"/>
      <c r="B20" s="2"/>
      <c r="C20" s="1"/>
      <c r="D20" s="1"/>
      <c r="E20" s="1"/>
      <c r="F20" s="1"/>
    </row>
    <row r="21" spans="1:6" ht="15.75">
      <c r="A21" s="2" t="s">
        <v>22</v>
      </c>
      <c r="B21" s="2"/>
      <c r="C21" s="2"/>
      <c r="D21" s="2"/>
      <c r="E21" s="2"/>
      <c r="F21" s="1"/>
    </row>
    <row r="22" spans="1:6" ht="15.75">
      <c r="A22" s="2"/>
      <c r="B22" s="2"/>
      <c r="C22" s="2"/>
      <c r="D22" s="2"/>
      <c r="E22" s="2"/>
      <c r="F22" s="1"/>
    </row>
    <row r="23" spans="1:6" ht="15.75">
      <c r="A23" s="2" t="s">
        <v>17</v>
      </c>
      <c r="B23" s="2" t="s">
        <v>18</v>
      </c>
      <c r="C23" s="2" t="s">
        <v>19</v>
      </c>
      <c r="D23" s="2" t="s">
        <v>20</v>
      </c>
      <c r="E23" s="15" t="s">
        <v>59</v>
      </c>
      <c r="F23" s="1"/>
    </row>
    <row r="24" spans="1:6" ht="15.75">
      <c r="A24" s="2"/>
      <c r="B24" s="2"/>
      <c r="C24" s="2"/>
      <c r="D24" s="2"/>
      <c r="E24" s="15" t="s">
        <v>60</v>
      </c>
      <c r="F24" s="1"/>
    </row>
    <row r="25" spans="1:6" ht="15.75">
      <c r="A25" s="2" t="s">
        <v>0</v>
      </c>
      <c r="B25" s="2">
        <f>SUM(Cervato!AG4,Murari!AG4,Gambarin!AG4,Giardini!AG4,Modenese!AG4,'Moretto E'!AG4,'Moretto R'!AG4,Passigato!AG4,Sordo!AG4,Valentini!AG4,Direttore!AG4)</f>
        <v>18</v>
      </c>
      <c r="C25" s="2">
        <f>SUM(Cervato!AH4,Murari!AH4,Gambarin!AH4,Giardini!AH4,Modenese!AH4,'Moretto E'!AH4,'Moretto R'!AH4,Passigato!AH4,Sordo!AH4,Valentini!AH4,Direttore!AH4)</f>
        <v>0</v>
      </c>
      <c r="D25" s="2">
        <f>SUM(Cervato!AI4,Murari!AI4,Gambarin!AI4,Giardini!AI4,Modenese!AI4,'Moretto E'!AI4,'Moretto R'!AI4,Passigato!AI4,Sordo!AI4,Valentini!AI4,Direttore!AI4)</f>
        <v>0</v>
      </c>
      <c r="E25" s="14">
        <f aca="true" t="shared" si="1" ref="E25:E36">SUM(B25:D25)</f>
        <v>18</v>
      </c>
      <c r="F25" s="1"/>
    </row>
    <row r="26" spans="1:6" ht="15.75">
      <c r="A26" s="2" t="s">
        <v>1</v>
      </c>
      <c r="B26" s="2">
        <f>SUM(Cervato!AG8,Murari!AG8,Gambarin!AG8,Giardini!AG8,Modenese!AG8,'Moretto E'!AG8,'Moretto R'!AG8,Passigato!AG8,Sordo!AG8,Valentini!AG8,Direttore!AG8)</f>
        <v>17</v>
      </c>
      <c r="C26" s="2">
        <f>SUM(Cervato!AH8,Murari!AH8,Gambarin!AH8,Giardini!AH8,Modenese!AH8,'Moretto E'!AH8,'Moretto R'!AH8,Passigato!AH8,Sordo!AH8,Valentini!AH8,Direttore!AH8)</f>
        <v>0</v>
      </c>
      <c r="D26" s="2">
        <f>SUM(Cervato!AI8,Murari!AI8,Gambarin!AI8,Giardini!AI8,Modenese!AI8,'Moretto E'!AI8,'Moretto R'!AI8,Passigato!AI8,Sordo!AI8,Valentini!AI8,Direttore!AI8)</f>
        <v>4</v>
      </c>
      <c r="E26" s="14">
        <f t="shared" si="1"/>
        <v>21</v>
      </c>
      <c r="F26" s="1"/>
    </row>
    <row r="27" spans="1:6" ht="15.75">
      <c r="A27" s="2" t="s">
        <v>2</v>
      </c>
      <c r="B27" s="2">
        <f>SUM(Cervato!AG12,Murari!AG12,Gambarin!AG12,Giardini!AG12,Modenese!AG12,'Moretto E'!AG12,'Moretto R'!AG12,Passigato!AG12,Sordo!AG12,Valentini!AG12,Direttore!AG12)</f>
        <v>0</v>
      </c>
      <c r="C27" s="2">
        <f>SUM(Cervato!AH12,Murari!AH12,Gambarin!AH12,Giardini!AH12,Modenese!AH12,'Moretto E'!AH12,'Moretto R'!AH12,Passigato!AH12,Sordo!AH12,Valentini!AH12,Direttore!AH12)</f>
        <v>0</v>
      </c>
      <c r="D27" s="2">
        <f>SUM(Cervato!AI12,Murari!AI12,Gambarin!AI12,Giardini!AI12,Modenese!AI12,'Moretto E'!AI12,'Moretto R'!AI12,Passigato!AI12,Sordo!AI12,Valentini!AI12,Direttore!AI12)</f>
        <v>0</v>
      </c>
      <c r="E27" s="14">
        <f t="shared" si="1"/>
        <v>0</v>
      </c>
      <c r="F27" s="1"/>
    </row>
    <row r="28" spans="1:6" ht="15.75">
      <c r="A28" s="2" t="s">
        <v>3</v>
      </c>
      <c r="B28" s="2">
        <f>SUM(Cervato!AG16,Murari!AG16,Gambarin!AG16,Giardini!AG16,Modenese!AG16,'Moretto E'!AG16,'Moretto R'!AG16,Passigato!AG16,Sordo!AG16,Valentini!AG16,Direttore!AG16)</f>
        <v>0</v>
      </c>
      <c r="C28" s="2">
        <f>SUM(Cervato!AH16,Murari!AH16,Gambarin!AH16,Giardini!AH16,Modenese!AH16,'Moretto E'!AH16,'Moretto R'!AH16,Passigato!AH16,Sordo!AH16,Valentini!AH16,Direttore!AH16)</f>
        <v>0</v>
      </c>
      <c r="D28" s="2">
        <f>SUM(Cervato!AI16,Murari!AI16,Gambarin!AI16,Giardini!AI16,Modenese!AI16,'Moretto E'!AI16,'Moretto R'!AI16,Passigato!AI16,Sordo!AI16,Valentini!AI16,Direttore!AI16)</f>
        <v>0</v>
      </c>
      <c r="E28" s="14">
        <f t="shared" si="1"/>
        <v>0</v>
      </c>
      <c r="F28" s="1"/>
    </row>
    <row r="29" spans="1:6" ht="15.75">
      <c r="A29" s="2" t="s">
        <v>4</v>
      </c>
      <c r="B29" s="2">
        <f>SUM(Cervato!AG20,Murari!AG20,Gambarin!AG20,Giardini!AG20,Modenese!AG20,'Moretto E'!AG20,'Moretto R'!AG20,Passigato!AG20,Sordo!AG20,Valentini!AG20,Direttore!AG20)</f>
        <v>0</v>
      </c>
      <c r="C29" s="2">
        <f>SUM(Cervato!AH20,Murari!AH20,Gambarin!AH20,Giardini!AH20,Modenese!AH20,'Moretto E'!AH20,'Moretto R'!AH20,Passigato!AH20,Sordo!AH20,Valentini!AH20,Direttore!AH20)</f>
        <v>0</v>
      </c>
      <c r="D29" s="2">
        <f>SUM(Cervato!AI20,Murari!AI20,Gambarin!AI20,Giardini!AI20,Modenese!AI20,'Moretto E'!AI20,'Moretto R'!AI20,Passigato!AI20,Sordo!AI20,Valentini!AI20,Direttore!AI20)</f>
        <v>0</v>
      </c>
      <c r="E29" s="14">
        <f t="shared" si="1"/>
        <v>0</v>
      </c>
      <c r="F29" s="1"/>
    </row>
    <row r="30" spans="1:6" ht="15.75">
      <c r="A30" s="2" t="s">
        <v>5</v>
      </c>
      <c r="B30" s="2">
        <f>SUM(Cervato!AG24,Murari!AG24,Gambarin!AG24,Giardini!AG24,Modenese!AG24,'Moretto E'!AG24,'Moretto R'!AG24,Passigato!AG24,Sordo!AG24,Valentini!AG24,Direttore!AG24)</f>
        <v>0</v>
      </c>
      <c r="C30" s="2">
        <f>SUM(Cervato!AH24,Murari!AH24,Gambarin!AH24,Giardini!AH24,Modenese!AH24,'Moretto E'!AH24,'Moretto R'!AH24,Passigato!AH24,Sordo!AH24,Valentini!AH24,Direttore!AH24)</f>
        <v>0</v>
      </c>
      <c r="D30" s="2">
        <f>SUM(Cervato!AI24,Murari!AI24,Gambarin!AI24,Giardini!AI24,Modenese!AI24,'Moretto E'!AI24,'Moretto R'!AI24,Passigato!AI24,Sordo!AI24,Valentini!AI24,Direttore!AI24)</f>
        <v>0</v>
      </c>
      <c r="E30" s="14">
        <f t="shared" si="1"/>
        <v>0</v>
      </c>
      <c r="F30" s="1"/>
    </row>
    <row r="31" spans="1:6" ht="15.75">
      <c r="A31" s="2" t="s">
        <v>6</v>
      </c>
      <c r="B31" s="2">
        <f>SUM(Cervato!AG28,Murari!AG28,Gambarin!AG28,Giardini!AG28,Modenese!AG28,'Moretto E'!AG28,'Moretto R'!AG28,Passigato!AG28,Sordo!AG28,Valentini!AG28,Direttore!AG28)</f>
        <v>0</v>
      </c>
      <c r="C31" s="2">
        <f>SUM(Cervato!AH28,Murari!AH28,Gambarin!AH28,Giardini!AH28,Modenese!AH28,'Moretto E'!AH28,'Moretto R'!AH28,Passigato!AH28,Sordo!AH28,Valentini!AH28,Direttore!AH28)</f>
        <v>0</v>
      </c>
      <c r="D31" s="2">
        <f>SUM(Cervato!AI28,Murari!AI28,Gambarin!AI28,Giardini!AI28,Modenese!AI28,'Moretto E'!AI28,'Moretto R'!AI28,Passigato!AI28,Sordo!AI28,Valentini!AI28,Direttore!AI28)</f>
        <v>0</v>
      </c>
      <c r="E31" s="14">
        <f t="shared" si="1"/>
        <v>0</v>
      </c>
      <c r="F31" s="1"/>
    </row>
    <row r="32" spans="1:6" ht="15.75">
      <c r="A32" s="2" t="s">
        <v>7</v>
      </c>
      <c r="B32" s="2">
        <f>SUM(Cervato!AG32,Murari!AG32,Gambarin!AG32,Giardini!AG32,Modenese!AG32,'Moretto E'!AG32,'Moretto R'!AG32,Passigato!AG32,Sordo!AG32,Valentini!AG32,Direttore!AG32)</f>
        <v>0</v>
      </c>
      <c r="C32" s="2">
        <f>SUM(Cervato!AH32,Murari!AH32,Gambarin!AH32,Giardini!AH32,Modenese!AH32,'Moretto E'!AH32,'Moretto R'!AH32,Passigato!AH32,Sordo!AH32,Valentini!AH32,Direttore!AH32)</f>
        <v>0</v>
      </c>
      <c r="D32" s="2">
        <f>SUM(Cervato!AI32,Murari!AI32,Gambarin!AI32,Giardini!AI32,Modenese!AI32,'Moretto E'!AI32,'Moretto R'!AI32,Passigato!AI32,Sordo!AI32,Valentini!AI32,Direttore!AI32)</f>
        <v>0</v>
      </c>
      <c r="E32" s="14">
        <f t="shared" si="1"/>
        <v>0</v>
      </c>
      <c r="F32" s="1"/>
    </row>
    <row r="33" spans="1:6" ht="15.75">
      <c r="A33" s="2" t="s">
        <v>8</v>
      </c>
      <c r="B33" s="2">
        <f>SUM(Cervato!AG36,Murari!AG36,Gambarin!AG36,Giardini!AG36,Modenese!AG36,'Moretto E'!AG36,'Moretto R'!AG36,Passigato!AG36,Sordo!AG36,Valentini!AG36,Direttore!AG36)</f>
        <v>0</v>
      </c>
      <c r="C33" s="2">
        <f>SUM(Cervato!AH36,Murari!AH36,Gambarin!AH36,Giardini!AH36,Modenese!AH36,'Moretto E'!AH36,'Moretto R'!AH36,Passigato!AH36,Sordo!AH36,Valentini!AH36,Direttore!AH36)</f>
        <v>0</v>
      </c>
      <c r="D33" s="2">
        <f>SUM(Cervato!AI36,Murari!AI36,Gambarin!AI36,Giardini!AI36,Modenese!AI36,'Moretto E'!AI36,'Moretto R'!AI36,Passigato!AI36,Sordo!AI36,Valentini!AI36,Direttore!AI36)</f>
        <v>0</v>
      </c>
      <c r="E33" s="14">
        <f t="shared" si="1"/>
        <v>0</v>
      </c>
      <c r="F33" s="1"/>
    </row>
    <row r="34" spans="1:6" ht="15.75">
      <c r="A34" s="2" t="s">
        <v>9</v>
      </c>
      <c r="B34" s="2">
        <f>SUM(Cervato!AG40,'Daccordo '!AG40,Murari!AG40,Gambarin!AG40,Giardini!AG40,Mantovani!AG40,Mantovani!AG40,Modenese!AG40,'Moretto E'!AG40,'Moretto R'!AG40,Passigato!AG40,Sordo!AG40,Valentini!AG40,Direttore!AG40)</f>
        <v>0</v>
      </c>
      <c r="C34" s="2">
        <f>SUM(Cervato!AH40,'Daccordo '!AH40,Murari!AH40,Gambarin!AH40,Giardini!AH40,Mantovani!AH40,Modenese!AH40,'Moretto E'!AH40,'Moretto R'!AH40,Passigato!AH40,Sordo!AH40,Valentini!AH40,Direttore!AH40)</f>
        <v>0</v>
      </c>
      <c r="D34" s="2">
        <f>SUM(Cervato!AI40,'Daccordo '!AI40,Murari!AI40,Gambarin!AI40,Giardini!AI40,Mantovani!AI40,Modenese!AI40,'Moretto E'!AI40,'Moretto R'!AI40,Passigato!AI40,Sordo!AI40,Valentini!AI40,Direttore!AI40)</f>
        <v>0</v>
      </c>
      <c r="E34" s="14">
        <f t="shared" si="1"/>
        <v>0</v>
      </c>
      <c r="F34" s="1"/>
    </row>
    <row r="35" spans="1:6" ht="15.75">
      <c r="A35" s="2" t="s">
        <v>10</v>
      </c>
      <c r="B35" s="2">
        <f>SUM(Cervato!AG44,'Daccordo '!AG44,Murari!AG44,Gambarin!AG44,Giardini!AG44,Mantovani!AG44,Modenese!AG44,'Moretto E'!AG44,'Moretto R'!AG44,Passigato!AG44,Sordo!AG44,Valentini!AG44,Direttore!AG44)</f>
        <v>0</v>
      </c>
      <c r="C35" s="2">
        <f>SUM(Cervato!AH44,'Daccordo '!AH44,Murari!AH44,Gambarin!AH44,Giardini!AH44,Mantovani!AH44,Modenese!AH44,'Moretto E'!AH44,'Moretto R'!AH44,Passigato!AH44,Sordo!AH44,Valentini!AH44,Direttore!AH44)</f>
        <v>0</v>
      </c>
      <c r="D35" s="2">
        <f>SUM(Cervato!AI44,'Daccordo '!AI44,Murari!AI44,Gambarin!AI44,Giardini!AI44,Mantovani!AI44,Modenese!AI44,'Moretto E'!AI44,'Moretto R'!AI44,Passigato!AI44,Sordo!AI44,Valentini!AI44,Direttore!AI44)</f>
        <v>0</v>
      </c>
      <c r="E35" s="14">
        <f t="shared" si="1"/>
        <v>0</v>
      </c>
      <c r="F35" s="1"/>
    </row>
    <row r="36" spans="1:6" ht="15.75">
      <c r="A36" s="2" t="s">
        <v>11</v>
      </c>
      <c r="B36" s="2">
        <f>SUM(Cervato!AG48,'Daccordo '!AG48,Murari!AG48,Gambarin!AG48,Giardini!AG48,Mantovani!AG48,Modenese!AG48,'Moretto E'!AG48,'Moretto R'!AG48,Passigato!AG48,Sordo!AG48,Valentini!AG48,Direttore!AG48)</f>
        <v>0</v>
      </c>
      <c r="C36" s="2">
        <f>SUM(Cervato!AH48,'Daccordo '!AH48,Murari!AH48,Gambarin!AH48,Giardini!AH48,Mantovani!AH48,Modenese!AH48,'Moretto E'!AH48,'Moretto R'!AH48,Passigato!AH48,Sordo!AH48,Valentini!AH48,Direttore!AH48)</f>
        <v>0</v>
      </c>
      <c r="D36" s="2">
        <f>SUM(Cervato!AI48,'Daccordo '!AI48,Murari!AI48,Gambarin!AI48,Giardini!AI48,Mantovani!AI48,Modenese!AI48,'Moretto E'!AI48,'Moretto R'!AI48,Passigato!AI48,Sordo!AI48,Valentini!AI48,Direttore!AI48)</f>
        <v>0</v>
      </c>
      <c r="E36" s="14">
        <f t="shared" si="1"/>
        <v>0</v>
      </c>
      <c r="F36" s="1"/>
    </row>
    <row r="37" spans="1:6" ht="15.75">
      <c r="A37" s="1"/>
      <c r="B37" s="1"/>
      <c r="C37" s="1"/>
      <c r="D37" s="1"/>
      <c r="E37" s="1"/>
      <c r="F37" s="1"/>
    </row>
  </sheetData>
  <sheetProtection/>
  <mergeCells count="1">
    <mergeCell ref="C4:D4"/>
  </mergeCells>
  <printOptions/>
  <pageMargins left="0.7" right="0.7" top="0.75" bottom="0.75" header="0.3" footer="0.3"/>
  <pageSetup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E1">
      <selection activeCell="W27" sqref="W27"/>
    </sheetView>
  </sheetViews>
  <sheetFormatPr defaultColWidth="9.140625" defaultRowHeight="15"/>
  <cols>
    <col min="1" max="1" width="4.8515625" style="0" customWidth="1"/>
    <col min="2" max="2" width="17.00390625" style="0" customWidth="1"/>
    <col min="5" max="5" width="10.7109375" style="0" customWidth="1"/>
  </cols>
  <sheetData>
    <row r="1" ht="15">
      <c r="B1" t="s">
        <v>23</v>
      </c>
    </row>
    <row r="3" spans="1:26" ht="15.75" thickBot="1">
      <c r="A3" s="11"/>
      <c r="B3" s="11" t="s">
        <v>24</v>
      </c>
      <c r="C3" s="28" t="s">
        <v>50</v>
      </c>
      <c r="D3" s="28"/>
      <c r="E3" s="28" t="s">
        <v>51</v>
      </c>
      <c r="F3" s="28"/>
      <c r="G3" s="28" t="s">
        <v>52</v>
      </c>
      <c r="H3" s="28"/>
      <c r="I3" s="28" t="s">
        <v>53</v>
      </c>
      <c r="J3" s="28"/>
      <c r="K3" s="28" t="s">
        <v>54</v>
      </c>
      <c r="L3" s="28"/>
      <c r="M3" s="28" t="s">
        <v>55</v>
      </c>
      <c r="N3" s="28"/>
      <c r="O3" s="28" t="s">
        <v>56</v>
      </c>
      <c r="P3" s="28"/>
      <c r="Q3" s="28" t="s">
        <v>57</v>
      </c>
      <c r="R3" s="28"/>
      <c r="S3" s="28" t="s">
        <v>25</v>
      </c>
      <c r="T3" s="28"/>
      <c r="U3" s="28" t="s">
        <v>26</v>
      </c>
      <c r="V3" s="28"/>
      <c r="W3" s="28" t="s">
        <v>27</v>
      </c>
      <c r="X3" s="28"/>
      <c r="Y3" s="28" t="s">
        <v>28</v>
      </c>
      <c r="Z3" s="28"/>
    </row>
    <row r="4" spans="1:26" ht="15.75" thickBot="1">
      <c r="A4" s="11"/>
      <c r="B4" s="11"/>
      <c r="C4" s="11" t="s">
        <v>29</v>
      </c>
      <c r="D4" s="11" t="s">
        <v>30</v>
      </c>
      <c r="E4" s="11" t="s">
        <v>29</v>
      </c>
      <c r="F4" s="11" t="s">
        <v>31</v>
      </c>
      <c r="G4" s="11" t="s">
        <v>32</v>
      </c>
      <c r="H4" s="11" t="s">
        <v>31</v>
      </c>
      <c r="I4" s="11" t="s">
        <v>29</v>
      </c>
      <c r="J4" s="11" t="s">
        <v>33</v>
      </c>
      <c r="K4" s="11" t="s">
        <v>29</v>
      </c>
      <c r="L4" s="11" t="s">
        <v>30</v>
      </c>
      <c r="M4" s="11" t="s">
        <v>29</v>
      </c>
      <c r="N4" s="11" t="s">
        <v>30</v>
      </c>
      <c r="O4" s="11" t="s">
        <v>29</v>
      </c>
      <c r="P4" s="11" t="s">
        <v>30</v>
      </c>
      <c r="Q4" s="11" t="s">
        <v>29</v>
      </c>
      <c r="R4" s="11" t="s">
        <v>30</v>
      </c>
      <c r="S4" s="11" t="s">
        <v>29</v>
      </c>
      <c r="T4" s="11" t="s">
        <v>30</v>
      </c>
      <c r="U4" s="11" t="s">
        <v>29</v>
      </c>
      <c r="V4" s="11" t="s">
        <v>30</v>
      </c>
      <c r="W4" s="11" t="s">
        <v>29</v>
      </c>
      <c r="X4" s="11" t="s">
        <v>30</v>
      </c>
      <c r="Y4" s="11" t="s">
        <v>29</v>
      </c>
      <c r="Z4" s="11" t="s">
        <v>30</v>
      </c>
    </row>
    <row r="5" spans="1:26" ht="15.75" thickBot="1">
      <c r="A5" s="11">
        <v>1</v>
      </c>
      <c r="B5" s="11" t="s">
        <v>34</v>
      </c>
      <c r="C5" s="11">
        <f>Cervato!$AG4+Cervato!$AH4+Cervato!$AI4</f>
        <v>2</v>
      </c>
      <c r="D5" s="11">
        <f>C$20-C5</f>
        <v>17</v>
      </c>
      <c r="E5" s="11">
        <f>Cervato!$AG$8+Cervato!$AH$8+Cervato!$AI$8</f>
        <v>3</v>
      </c>
      <c r="F5" s="11">
        <f>E$20-E5</f>
        <v>17</v>
      </c>
      <c r="G5" s="11">
        <f>Cervato!$AG$12+Cervato!$AH$12+Cervato!$AI$12</f>
        <v>0</v>
      </c>
      <c r="H5" s="11">
        <f>G$20-G5</f>
        <v>23</v>
      </c>
      <c r="I5" s="11">
        <f>Cervato!$AG$16+Cervato!$AH$16+Cervato!$AI$16</f>
        <v>0</v>
      </c>
      <c r="J5" s="11">
        <f>I$20-I5</f>
        <v>21</v>
      </c>
      <c r="K5" s="11">
        <f>Cervato!$AG$20+Cervato!$AH$20+Cervato!$AI$20</f>
        <v>0</v>
      </c>
      <c r="L5" s="11">
        <f>K$20-K5</f>
        <v>22</v>
      </c>
      <c r="M5" s="11">
        <f>Cervato!$AG$24+Cervato!$AH$24+Cervato!$AI$24</f>
        <v>0</v>
      </c>
      <c r="N5" s="11">
        <f>M$20-M5</f>
        <v>21</v>
      </c>
      <c r="O5" s="11">
        <f>Cervato!$AG$28+Cervato!$AH$28+Cervato!$AI$28</f>
        <v>0</v>
      </c>
      <c r="P5" s="11">
        <f>O$20-O5</f>
        <v>21</v>
      </c>
      <c r="Q5" s="11">
        <f>Cervato!$AG$32+Cervato!$AH$32+Cervato!$AI$32</f>
        <v>0</v>
      </c>
      <c r="R5" s="11">
        <f>Q$20-Q5</f>
        <v>22</v>
      </c>
      <c r="S5" s="11">
        <f>Cervato!$AG$36+Cervato!$AH$36+Cervato!$AI$36</f>
        <v>0</v>
      </c>
      <c r="T5" s="11">
        <f>S$20-S5</f>
        <v>22</v>
      </c>
      <c r="U5" s="11">
        <f>Cervato!$AG$40+Cervato!$AH$40+Cervato!$AI$40</f>
        <v>0</v>
      </c>
      <c r="V5" s="11">
        <f>U$20-U5</f>
        <v>21</v>
      </c>
      <c r="W5" s="11">
        <f>Cervato!$AG$44+Cervato!$AH$44+Cervato!$AI$44</f>
        <v>0</v>
      </c>
      <c r="X5" s="11">
        <f>W$20-W5</f>
        <v>21</v>
      </c>
      <c r="Y5" s="11">
        <f>Cervato!$AG$48+Cervato!$AH$48+Cervato!$AI$48</f>
        <v>0</v>
      </c>
      <c r="Z5" s="11">
        <f>Y$20-Y5</f>
        <v>21</v>
      </c>
    </row>
    <row r="6" spans="1:26" ht="15.75" thickBot="1">
      <c r="A6" s="11">
        <v>2</v>
      </c>
      <c r="B6" s="11" t="s">
        <v>79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</row>
    <row r="7" spans="1:26" ht="15.75" thickBot="1">
      <c r="A7" s="11">
        <v>2</v>
      </c>
      <c r="B7" s="11" t="s">
        <v>35</v>
      </c>
      <c r="C7" s="11">
        <f>Murari!AG4+Murari!AH4+Murari!AI4</f>
        <v>0</v>
      </c>
      <c r="D7" s="11">
        <f aca="true" t="shared" si="0" ref="D7:D16">C$20-C7</f>
        <v>19</v>
      </c>
      <c r="E7" s="11">
        <f>Murari!$AG$8+Murari!$AH$8+Murari!$AI$8</f>
        <v>3</v>
      </c>
      <c r="F7" s="11">
        <f aca="true" t="shared" si="1" ref="F7:F16">E$20-E7</f>
        <v>17</v>
      </c>
      <c r="G7" s="11">
        <f>Murari!$AG$12+Murari!$AH$12+Murari!$AI$12</f>
        <v>0</v>
      </c>
      <c r="H7" s="11">
        <f aca="true" t="shared" si="2" ref="H7:H16">G$20-G7</f>
        <v>23</v>
      </c>
      <c r="I7" s="11">
        <f>Murari!$AG$16+Murari!$AH$16+Murari!$AI$16</f>
        <v>0</v>
      </c>
      <c r="J7" s="11">
        <f aca="true" t="shared" si="3" ref="J7:J16">I$20-I7</f>
        <v>21</v>
      </c>
      <c r="K7" s="11">
        <f>Murari!$AG$20+Murari!$AH$20+Murari!$AI$20</f>
        <v>0</v>
      </c>
      <c r="L7" s="11">
        <f aca="true" t="shared" si="4" ref="L7:L16">K$20-K7</f>
        <v>22</v>
      </c>
      <c r="M7" s="11">
        <f>Murari!$AG$24+Murari!$AH$24+Murari!$AI$24</f>
        <v>0</v>
      </c>
      <c r="N7" s="11">
        <f aca="true" t="shared" si="5" ref="N7:N16">M$20-M7</f>
        <v>21</v>
      </c>
      <c r="O7" s="11">
        <f>Murari!$AG$28+Murari!$AH$28+Murari!$AI$28</f>
        <v>0</v>
      </c>
      <c r="P7" s="11">
        <f aca="true" t="shared" si="6" ref="P7:P16">O$20-O7</f>
        <v>21</v>
      </c>
      <c r="Q7" s="11">
        <f>Murari!$AG$32+Murari!$AH$32+Murari!$AI$32</f>
        <v>0</v>
      </c>
      <c r="R7" s="11">
        <f aca="true" t="shared" si="7" ref="R7:R15">Q$20-Q7</f>
        <v>22</v>
      </c>
      <c r="S7" s="11">
        <f>Murari!$AG$36+Murari!$AH$36+Murari!$AI$36</f>
        <v>0</v>
      </c>
      <c r="T7" s="11">
        <f aca="true" t="shared" si="8" ref="T7:T15">S$20-S7</f>
        <v>22</v>
      </c>
      <c r="U7" s="11">
        <f>Murari!$AG$40+Murari!$AH$40+Murari!$AI$40</f>
        <v>0</v>
      </c>
      <c r="V7" s="11">
        <v>0</v>
      </c>
      <c r="W7" s="11">
        <f>Murari!$AG$44+Murari!$AH$44+Murari!$AI$44</f>
        <v>0</v>
      </c>
      <c r="X7" s="11">
        <v>0</v>
      </c>
      <c r="Y7" s="11">
        <f>Murari!$AG$48+Murari!$AH$48+Murari!$AI$48</f>
        <v>0</v>
      </c>
      <c r="Z7" s="11">
        <v>0</v>
      </c>
    </row>
    <row r="8" spans="1:26" ht="15.75" thickBot="1">
      <c r="A8" s="11">
        <v>3</v>
      </c>
      <c r="B8" s="11" t="s">
        <v>36</v>
      </c>
      <c r="C8" s="11">
        <f>Gambarin!AG4+Gambarin!AH4+Gambarin!AI4</f>
        <v>4</v>
      </c>
      <c r="D8" s="11">
        <f t="shared" si="0"/>
        <v>15</v>
      </c>
      <c r="E8" s="11">
        <f>Gambarin!$AG$8+Gambarin!$AH$8+Gambarin!$AI$8</f>
        <v>2</v>
      </c>
      <c r="F8" s="11">
        <f t="shared" si="1"/>
        <v>18</v>
      </c>
      <c r="G8" s="11">
        <f>Gambarin!$AG$12+Gambarin!$AH$12+Gambarin!$AI$12</f>
        <v>0</v>
      </c>
      <c r="H8" s="11">
        <f t="shared" si="2"/>
        <v>23</v>
      </c>
      <c r="I8" s="11">
        <f>Gambarin!$AG$16+Gambarin!$AH$16+Gambarin!$AI$16</f>
        <v>0</v>
      </c>
      <c r="J8" s="11">
        <f t="shared" si="3"/>
        <v>21</v>
      </c>
      <c r="K8" s="11">
        <f>Gambarin!$AG$20+Gambarin!$AH$20+Gambarin!$AI$20</f>
        <v>0</v>
      </c>
      <c r="L8" s="11">
        <f t="shared" si="4"/>
        <v>22</v>
      </c>
      <c r="M8" s="11">
        <f>Gambarin!$AG$24+Gambarin!$AH$24+Gambarin!$AI$24</f>
        <v>0</v>
      </c>
      <c r="N8" s="11">
        <f t="shared" si="5"/>
        <v>21</v>
      </c>
      <c r="O8" s="11">
        <f>Gambarin!$AG$28+Gambarin!$AH$28+Gambarin!$AI$28</f>
        <v>0</v>
      </c>
      <c r="P8" s="11">
        <f t="shared" si="6"/>
        <v>21</v>
      </c>
      <c r="Q8" s="11">
        <f>Gambarin!$AG$32+Gambarin!$AH$32+Gambarin!$AI$32</f>
        <v>0</v>
      </c>
      <c r="R8" s="11">
        <f t="shared" si="7"/>
        <v>22</v>
      </c>
      <c r="S8" s="11">
        <f>Gambarin!$AG$36+Gambarin!$AH$36+Gambarin!$AI$36</f>
        <v>0</v>
      </c>
      <c r="T8" s="11">
        <f t="shared" si="8"/>
        <v>22</v>
      </c>
      <c r="U8" s="11">
        <f>Gambarin!$AG$40+Gambarin!$AH$40+Gambarin!$AI$40</f>
        <v>0</v>
      </c>
      <c r="V8" s="11">
        <f aca="true" t="shared" si="9" ref="V8:V15">U$20-U8</f>
        <v>21</v>
      </c>
      <c r="W8" s="11">
        <f>Gambarin!$AG$44+Gambarin!$AH$44+Gambarin!$AI$44</f>
        <v>0</v>
      </c>
      <c r="X8" s="11">
        <f aca="true" t="shared" si="10" ref="X8:X14">W$20-W8</f>
        <v>21</v>
      </c>
      <c r="Y8" s="11">
        <f>Gambarin!$AG$48+Gambarin!$AH$48+Gambarin!$AI$48</f>
        <v>0</v>
      </c>
      <c r="Z8" s="11">
        <f aca="true" t="shared" si="11" ref="Z8:Z14">Y$20-Y8</f>
        <v>21</v>
      </c>
    </row>
    <row r="9" spans="1:26" ht="15.75" thickBot="1">
      <c r="A9" s="11">
        <f aca="true" t="shared" si="12" ref="A9:A16">A8+1</f>
        <v>4</v>
      </c>
      <c r="B9" s="11" t="s">
        <v>37</v>
      </c>
      <c r="C9" s="11">
        <f>Giardini!AG4+Giardini!AH4+Giardini!AI4</f>
        <v>1</v>
      </c>
      <c r="D9" s="11">
        <f t="shared" si="0"/>
        <v>18</v>
      </c>
      <c r="E9" s="11">
        <f>Giardini!$AG$8+Giardini!$AH$8+Giardini!$AI$8</f>
        <v>2</v>
      </c>
      <c r="F9" s="11">
        <f t="shared" si="1"/>
        <v>18</v>
      </c>
      <c r="G9" s="11">
        <f>Giardini!$AG$12+Giardini!$AH$12+Giardini!$AI$12</f>
        <v>0</v>
      </c>
      <c r="H9" s="11">
        <f t="shared" si="2"/>
        <v>23</v>
      </c>
      <c r="I9" s="11">
        <f>Giardini!$AG$16+Giardini!$AH$16+Giardini!$AI$16</f>
        <v>0</v>
      </c>
      <c r="J9" s="11">
        <f t="shared" si="3"/>
        <v>21</v>
      </c>
      <c r="K9" s="11">
        <f>Giardini!$AG$20+Giardini!$AH$20+Giardini!$AI$20</f>
        <v>0</v>
      </c>
      <c r="L9" s="11">
        <f t="shared" si="4"/>
        <v>22</v>
      </c>
      <c r="M9" s="11">
        <f>Giardini!$AG$24+Giardini!$AH$24+Giardini!$AI$24</f>
        <v>0</v>
      </c>
      <c r="N9" s="11">
        <f t="shared" si="5"/>
        <v>21</v>
      </c>
      <c r="O9" s="11">
        <f>Giardini!$AG$28+Giardini!$AH$28+Giardini!$AI$28</f>
        <v>0</v>
      </c>
      <c r="P9" s="11">
        <f t="shared" si="6"/>
        <v>21</v>
      </c>
      <c r="Q9" s="11">
        <f>Giardini!$AG$32+Giardini!$AH$32+Giardini!$AI$32</f>
        <v>0</v>
      </c>
      <c r="R9" s="11">
        <f t="shared" si="7"/>
        <v>22</v>
      </c>
      <c r="S9" s="11">
        <f>Giardini!$AG$36+Giardini!$AH$36+Giardini!$AI$36</f>
        <v>0</v>
      </c>
      <c r="T9" s="11">
        <f t="shared" si="8"/>
        <v>22</v>
      </c>
      <c r="U9" s="11">
        <f>Giardini!$AG$40+Giardini!$AH$40+Giardini!$AI$40</f>
        <v>0</v>
      </c>
      <c r="V9" s="11">
        <f t="shared" si="9"/>
        <v>21</v>
      </c>
      <c r="W9" s="11">
        <f>Giardini!$AG$44+Giardini!$AH$44+Giardini!$AI$44</f>
        <v>0</v>
      </c>
      <c r="X9" s="11">
        <f t="shared" si="10"/>
        <v>21</v>
      </c>
      <c r="Y9" s="11">
        <f>Giardini!$AG$48+Giardini!$AH$48+Giardini!$AI$48</f>
        <v>0</v>
      </c>
      <c r="Z9" s="11">
        <f t="shared" si="11"/>
        <v>21</v>
      </c>
    </row>
    <row r="10" spans="1:26" ht="15.75" thickBot="1">
      <c r="A10" s="11">
        <f t="shared" si="12"/>
        <v>5</v>
      </c>
      <c r="B10" s="11" t="s">
        <v>38</v>
      </c>
      <c r="C10" s="11">
        <f>Modenese!AG4+Modenese!AH4+Modenese!AI4</f>
        <v>0</v>
      </c>
      <c r="D10" s="11">
        <f t="shared" si="0"/>
        <v>19</v>
      </c>
      <c r="E10" s="11">
        <f>Modenese!$AG$8+Modenese!$AH$8+Modenese!$AI$8</f>
        <v>6</v>
      </c>
      <c r="F10" s="11">
        <f t="shared" si="1"/>
        <v>14</v>
      </c>
      <c r="G10" s="11">
        <f>Modenese!$AG$12+Modenese!$AH$12+Modenese!$AI$12</f>
        <v>0</v>
      </c>
      <c r="H10" s="11">
        <f t="shared" si="2"/>
        <v>23</v>
      </c>
      <c r="I10" s="11">
        <f>Modenese!$AG$16+Modenese!$AH$16+Modenese!$AI$16</f>
        <v>0</v>
      </c>
      <c r="J10" s="11">
        <f t="shared" si="3"/>
        <v>21</v>
      </c>
      <c r="K10" s="11">
        <f>Modenese!$AG$20+Modenese!$AH$20+Modenese!$AI$20</f>
        <v>0</v>
      </c>
      <c r="L10" s="11">
        <f t="shared" si="4"/>
        <v>22</v>
      </c>
      <c r="M10" s="11">
        <f>Modenese!$AG$24+Modenese!$AH$24+Modenese!$AI$24</f>
        <v>0</v>
      </c>
      <c r="N10" s="11">
        <f t="shared" si="5"/>
        <v>21</v>
      </c>
      <c r="O10" s="11">
        <f>Modenese!$AG$28+Modenese!$AH$28+Modenese!$AI$28</f>
        <v>0</v>
      </c>
      <c r="P10" s="11">
        <f t="shared" si="6"/>
        <v>21</v>
      </c>
      <c r="Q10" s="11">
        <f>Modenese!$AG$32+Modenese!$AH$32+Modenese!$AI$32</f>
        <v>0</v>
      </c>
      <c r="R10" s="11">
        <f t="shared" si="7"/>
        <v>22</v>
      </c>
      <c r="S10" s="11">
        <f>Modenese!$AG$36+Modenese!$AH$36+Modenese!$AI$36</f>
        <v>0</v>
      </c>
      <c r="T10" s="11">
        <f t="shared" si="8"/>
        <v>22</v>
      </c>
      <c r="U10" s="11">
        <f>Modenese!$AG$40+Modenese!$AH$40+Modenese!$AI$40</f>
        <v>0</v>
      </c>
      <c r="V10" s="11">
        <f t="shared" si="9"/>
        <v>21</v>
      </c>
      <c r="W10" s="11">
        <f>Modenese!$AG$44+Modenese!$AH$44+Modenese!$AI$44</f>
        <v>0</v>
      </c>
      <c r="X10" s="11">
        <f t="shared" si="10"/>
        <v>21</v>
      </c>
      <c r="Y10" s="11">
        <f>Modenese!$AG$48+Modenese!$AH$48+Modenese!$AI$48</f>
        <v>0</v>
      </c>
      <c r="Z10" s="11">
        <f t="shared" si="11"/>
        <v>21</v>
      </c>
    </row>
    <row r="11" spans="1:26" ht="15.75" thickBot="1">
      <c r="A11" s="11">
        <f t="shared" si="12"/>
        <v>6</v>
      </c>
      <c r="B11" s="11" t="s">
        <v>39</v>
      </c>
      <c r="C11" s="13">
        <f>'Moretto E'!AG4+'Moretto E'!AH4+'Moretto E'!AI4</f>
        <v>2</v>
      </c>
      <c r="D11" s="11">
        <f t="shared" si="0"/>
        <v>17</v>
      </c>
      <c r="E11" s="11">
        <f>'Moretto E'!$AG$8+'Moretto E'!$AH$8+'Moretto E'!$AI$8</f>
        <v>0</v>
      </c>
      <c r="F11" s="11">
        <f t="shared" si="1"/>
        <v>20</v>
      </c>
      <c r="G11" s="11">
        <f>'Moretto E'!$AG$12+'Moretto E'!$AH$12+'Moretto E'!$AI$12</f>
        <v>0</v>
      </c>
      <c r="H11" s="11">
        <f t="shared" si="2"/>
        <v>23</v>
      </c>
      <c r="I11" s="11">
        <f>'Moretto E'!$AG$16+'Moretto E'!$AH$16+'Moretto E'!$AI$16</f>
        <v>0</v>
      </c>
      <c r="J11" s="11">
        <f t="shared" si="3"/>
        <v>21</v>
      </c>
      <c r="K11" s="11">
        <f>'Moretto E'!$AG$20+'Moretto E'!$AH$20+'Moretto E'!$AI$20</f>
        <v>0</v>
      </c>
      <c r="L11" s="11">
        <f t="shared" si="4"/>
        <v>22</v>
      </c>
      <c r="M11" s="11">
        <f>'Moretto E'!$AG$24+'Moretto E'!$AH$24+'Moretto E'!$AI$24</f>
        <v>0</v>
      </c>
      <c r="N11" s="11">
        <f t="shared" si="5"/>
        <v>21</v>
      </c>
      <c r="O11" s="11">
        <f>'Moretto E'!$AG$28+'Moretto E'!$AH$28+'Moretto E'!$AI$28</f>
        <v>0</v>
      </c>
      <c r="P11" s="11">
        <f t="shared" si="6"/>
        <v>21</v>
      </c>
      <c r="Q11" s="11">
        <f>'Moretto E'!$AG$32+'Moretto E'!$AH$32+'Moretto E'!$AI$32</f>
        <v>0</v>
      </c>
      <c r="R11" s="11">
        <f t="shared" si="7"/>
        <v>22</v>
      </c>
      <c r="S11" s="11">
        <f>'Moretto E'!$AG$36+'Moretto E'!$AH$36+'Moretto E'!$AI$36</f>
        <v>0</v>
      </c>
      <c r="T11" s="11">
        <f t="shared" si="8"/>
        <v>22</v>
      </c>
      <c r="U11" s="11">
        <f>'Moretto E'!$AG$40+'Moretto E'!$AH$40+'Moretto E'!$AI$40</f>
        <v>0</v>
      </c>
      <c r="V11" s="11">
        <f t="shared" si="9"/>
        <v>21</v>
      </c>
      <c r="W11" s="11">
        <f>'Moretto E'!$AG$44+'Moretto E'!$AH$44+'Moretto E'!$AI$44</f>
        <v>0</v>
      </c>
      <c r="X11" s="11">
        <f t="shared" si="10"/>
        <v>21</v>
      </c>
      <c r="Y11" s="11">
        <f>'Moretto E'!$AG$48+'Moretto E'!$AH$48+'Moretto E'!$AI$48</f>
        <v>0</v>
      </c>
      <c r="Z11" s="11">
        <f t="shared" si="11"/>
        <v>21</v>
      </c>
    </row>
    <row r="12" spans="1:26" ht="15.75" thickBot="1">
      <c r="A12" s="11">
        <f t="shared" si="12"/>
        <v>7</v>
      </c>
      <c r="B12" s="11" t="s">
        <v>40</v>
      </c>
      <c r="C12" s="11">
        <f>'Moretto R'!AG4+'Moretto R'!AH4+'Moretto R'!AI4</f>
        <v>1</v>
      </c>
      <c r="D12" s="11">
        <f t="shared" si="0"/>
        <v>18</v>
      </c>
      <c r="E12" s="11">
        <f>'Moretto R'!$AG$8+'Moretto R'!$AH$8+'Moretto R'!$AI$8</f>
        <v>2</v>
      </c>
      <c r="F12" s="11">
        <f t="shared" si="1"/>
        <v>18</v>
      </c>
      <c r="G12" s="11">
        <f>'Moretto R'!$AG$12+'Moretto R'!$AH$12+'Moretto R'!$AI$12</f>
        <v>0</v>
      </c>
      <c r="H12" s="11">
        <f t="shared" si="2"/>
        <v>23</v>
      </c>
      <c r="I12" s="11">
        <f>'Moretto R'!$AG$16+'Moretto R'!$AH$16+'Moretto R'!$AI$16</f>
        <v>0</v>
      </c>
      <c r="J12" s="11">
        <f t="shared" si="3"/>
        <v>21</v>
      </c>
      <c r="K12" s="11">
        <f>'Moretto R'!$AG$20+'Moretto R'!$AH$20+'Moretto R'!$AI$20</f>
        <v>0</v>
      </c>
      <c r="L12" s="11">
        <f t="shared" si="4"/>
        <v>22</v>
      </c>
      <c r="M12" s="11">
        <f>'Moretto R'!$AG$24+'Moretto R'!$AH$24+'Moretto R'!$AI$24</f>
        <v>0</v>
      </c>
      <c r="N12" s="11">
        <f t="shared" si="5"/>
        <v>21</v>
      </c>
      <c r="O12" s="11">
        <f>'Moretto R'!$AG$28+'Moretto R'!$AH$28+'Moretto R'!$AI$28</f>
        <v>0</v>
      </c>
      <c r="P12" s="11">
        <f t="shared" si="6"/>
        <v>21</v>
      </c>
      <c r="Q12" s="11">
        <f>'Moretto R'!$AG$32+'Moretto R'!$AH$32+'Moretto R'!$AI$32</f>
        <v>0</v>
      </c>
      <c r="R12" s="11">
        <f t="shared" si="7"/>
        <v>22</v>
      </c>
      <c r="S12" s="11">
        <f>'Moretto R'!$AG$36+'Moretto R'!$AH$36+'Moretto R'!$AI$36</f>
        <v>0</v>
      </c>
      <c r="T12" s="11">
        <f t="shared" si="8"/>
        <v>22</v>
      </c>
      <c r="U12" s="11">
        <f>'Moretto R'!$AG$40+'Moretto R'!$AH$40+'Moretto R'!$AI$40</f>
        <v>0</v>
      </c>
      <c r="V12" s="11">
        <f t="shared" si="9"/>
        <v>21</v>
      </c>
      <c r="W12" s="11">
        <f>'Moretto R'!$AG$44+'Moretto R'!$AH$44+'Moretto R'!$AI$44</f>
        <v>0</v>
      </c>
      <c r="X12" s="11">
        <f t="shared" si="10"/>
        <v>21</v>
      </c>
      <c r="Y12" s="11">
        <f>'Moretto R'!$AG$48+'Moretto R'!$AH$48+'Moretto R'!$AI$48</f>
        <v>0</v>
      </c>
      <c r="Z12" s="11">
        <f t="shared" si="11"/>
        <v>21</v>
      </c>
    </row>
    <row r="13" spans="1:26" ht="15.75" thickBot="1">
      <c r="A13" s="11">
        <f t="shared" si="12"/>
        <v>8</v>
      </c>
      <c r="B13" s="11" t="s">
        <v>41</v>
      </c>
      <c r="C13" s="11">
        <f>Passigato!AG4+Passigato!AH4+Passigato!AI4</f>
        <v>6</v>
      </c>
      <c r="D13" s="11">
        <f t="shared" si="0"/>
        <v>13</v>
      </c>
      <c r="E13" s="11">
        <f>Passigato!$AG$8+Passigato!$AH$8+Passigato!$AI$8</f>
        <v>1</v>
      </c>
      <c r="F13" s="11">
        <f t="shared" si="1"/>
        <v>19</v>
      </c>
      <c r="G13" s="11">
        <f>Passigato!$AG$12+Passigato!$AH$12+Passigato!$AI$12</f>
        <v>0</v>
      </c>
      <c r="H13" s="11">
        <f t="shared" si="2"/>
        <v>23</v>
      </c>
      <c r="I13" s="11">
        <f>Passigato!$AG$16+Passigato!$AH$16+Passigato!$AI$16</f>
        <v>0</v>
      </c>
      <c r="J13" s="11">
        <f t="shared" si="3"/>
        <v>21</v>
      </c>
      <c r="K13" s="11">
        <f>Passigato!$AG$20+Passigato!$AH$20+Passigato!$AI$20</f>
        <v>0</v>
      </c>
      <c r="L13" s="11">
        <f t="shared" si="4"/>
        <v>22</v>
      </c>
      <c r="M13" s="11">
        <f>Passigato!$AG$24+Passigato!$AH$24+Passigato!$AI$24</f>
        <v>0</v>
      </c>
      <c r="N13" s="11">
        <f t="shared" si="5"/>
        <v>21</v>
      </c>
      <c r="O13" s="11">
        <f>Passigato!$AG$28+Passigato!$AH$28+Passigato!$AI$28</f>
        <v>0</v>
      </c>
      <c r="P13" s="11">
        <f t="shared" si="6"/>
        <v>21</v>
      </c>
      <c r="Q13" s="11">
        <f>Passigato!$AG$32+Passigato!$AH$32+Passigato!$AI$32</f>
        <v>0</v>
      </c>
      <c r="R13" s="11">
        <f t="shared" si="7"/>
        <v>22</v>
      </c>
      <c r="S13" s="11">
        <f>Passigato!$AG$36+Passigato!$AH$36+Passigato!$AI$36</f>
        <v>0</v>
      </c>
      <c r="T13" s="11">
        <f t="shared" si="8"/>
        <v>22</v>
      </c>
      <c r="U13" s="11">
        <f>Passigato!$AG$40+Passigato!$AH$40+Passigato!$AI$40</f>
        <v>0</v>
      </c>
      <c r="V13" s="11">
        <f t="shared" si="9"/>
        <v>21</v>
      </c>
      <c r="W13" s="11">
        <f>Passigato!$AG$44+Passigato!$AH$44+Passigato!$AI$44</f>
        <v>0</v>
      </c>
      <c r="X13" s="11">
        <f t="shared" si="10"/>
        <v>21</v>
      </c>
      <c r="Y13" s="11">
        <f>Passigato!$AG$48+Passigato!$AH$48+Passigato!$AI$48</f>
        <v>0</v>
      </c>
      <c r="Z13" s="11">
        <f t="shared" si="11"/>
        <v>21</v>
      </c>
    </row>
    <row r="14" spans="1:26" ht="15.75" thickBot="1">
      <c r="A14" s="11">
        <f t="shared" si="12"/>
        <v>9</v>
      </c>
      <c r="B14" s="11" t="s">
        <v>42</v>
      </c>
      <c r="C14" s="11">
        <f>Sordo!AG4+Sordo!AH4+Sordo!AI4</f>
        <v>2</v>
      </c>
      <c r="D14" s="11">
        <f t="shared" si="0"/>
        <v>17</v>
      </c>
      <c r="E14" s="11">
        <f>Sordo!$AG$8+Sordo!$AH$8+Sordo!$AI$8</f>
        <v>2</v>
      </c>
      <c r="F14" s="11">
        <f t="shared" si="1"/>
        <v>18</v>
      </c>
      <c r="G14" s="11">
        <f>Sordo!$AG$12+Sordo!$AH$12+Sordo!$AI$12</f>
        <v>0</v>
      </c>
      <c r="H14" s="11">
        <f t="shared" si="2"/>
        <v>23</v>
      </c>
      <c r="I14" s="11">
        <f>Sordo!$AG$16+Sordo!$AH$16+Sordo!$AI$16</f>
        <v>0</v>
      </c>
      <c r="J14" s="11">
        <f t="shared" si="3"/>
        <v>21</v>
      </c>
      <c r="K14" s="11">
        <f>Sordo!$AG$20+Sordo!$AH$20+Sordo!$AI$20</f>
        <v>0</v>
      </c>
      <c r="L14" s="11">
        <f t="shared" si="4"/>
        <v>22</v>
      </c>
      <c r="M14" s="11">
        <f>Sordo!$AG$24+Sordo!$AH$24+Sordo!$AI$24</f>
        <v>0</v>
      </c>
      <c r="N14" s="11">
        <f t="shared" si="5"/>
        <v>21</v>
      </c>
      <c r="O14" s="11">
        <f>Sordo!$AG$28+Sordo!$AH$28+Sordo!$AI$28</f>
        <v>0</v>
      </c>
      <c r="P14" s="11">
        <f t="shared" si="6"/>
        <v>21</v>
      </c>
      <c r="Q14" s="11">
        <f>Sordo!$AG$32+Sordo!$AH$32+Sordo!$AI$32</f>
        <v>0</v>
      </c>
      <c r="R14" s="11">
        <f t="shared" si="7"/>
        <v>22</v>
      </c>
      <c r="S14" s="11">
        <f>Sordo!$AG$36+Sordo!$AH$36+Sordo!$AI$36</f>
        <v>0</v>
      </c>
      <c r="T14" s="11">
        <f t="shared" si="8"/>
        <v>22</v>
      </c>
      <c r="U14" s="11">
        <f>Sordo!$AG$40+Sordo!$AH$40+Sordo!$AI$40</f>
        <v>0</v>
      </c>
      <c r="V14" s="11">
        <f t="shared" si="9"/>
        <v>21</v>
      </c>
      <c r="W14" s="11">
        <f>Sordo!$AG$44+Sordo!$AH$44+Sordo!$AI$44</f>
        <v>0</v>
      </c>
      <c r="X14" s="11">
        <f t="shared" si="10"/>
        <v>21</v>
      </c>
      <c r="Y14" s="11">
        <f>Sordo!$AG$48+Sordo!$AH$48+Sordo!$AI$48</f>
        <v>0</v>
      </c>
      <c r="Z14" s="11">
        <f t="shared" si="11"/>
        <v>21</v>
      </c>
    </row>
    <row r="15" spans="1:26" ht="15.75" thickBot="1">
      <c r="A15" s="11">
        <f t="shared" si="12"/>
        <v>10</v>
      </c>
      <c r="B15" s="11" t="s">
        <v>43</v>
      </c>
      <c r="C15" s="11">
        <f>Valentini!AG4+Valentini!AH4+Valentini!AI4</f>
        <v>0</v>
      </c>
      <c r="D15" s="11">
        <f t="shared" si="0"/>
        <v>19</v>
      </c>
      <c r="E15" s="11">
        <f>Valentini!$AG$8+Valentini!$AH$8+Valentini!$AI$8</f>
        <v>0</v>
      </c>
      <c r="F15" s="11">
        <f t="shared" si="1"/>
        <v>20</v>
      </c>
      <c r="G15" s="11">
        <f>Valentini!$AG$12+Valentini!$AH$12+Valentini!$AI$12</f>
        <v>0</v>
      </c>
      <c r="H15" s="11">
        <f t="shared" si="2"/>
        <v>23</v>
      </c>
      <c r="I15" s="11">
        <f>Valentini!$AG$16+Valentini!$AH$16+Valentini!$AI$16</f>
        <v>0</v>
      </c>
      <c r="J15" s="11">
        <f t="shared" si="3"/>
        <v>21</v>
      </c>
      <c r="K15" s="11">
        <f>Valentini!$AG$20+Valentini!$AH$20+Valentini!$AI$20</f>
        <v>0</v>
      </c>
      <c r="L15" s="11">
        <f t="shared" si="4"/>
        <v>22</v>
      </c>
      <c r="M15" s="11">
        <f>Valentini!$AG$24+Valentini!$AH$24+Valentini!$AI$24</f>
        <v>0</v>
      </c>
      <c r="N15" s="11">
        <f t="shared" si="5"/>
        <v>21</v>
      </c>
      <c r="O15" s="11">
        <f>Valentini!$AG$28+Valentini!$AH$28+Valentini!$AI$28</f>
        <v>0</v>
      </c>
      <c r="P15" s="11">
        <f t="shared" si="6"/>
        <v>21</v>
      </c>
      <c r="Q15" s="11">
        <f>Valentini!$AG$32+Valentini!$AH$32+Valentini!$AI$32</f>
        <v>0</v>
      </c>
      <c r="R15" s="11">
        <f t="shared" si="7"/>
        <v>22</v>
      </c>
      <c r="S15" s="11">
        <f>Valentini!$AG$36+Valentini!$AH$36+Valentini!$AI$36</f>
        <v>0</v>
      </c>
      <c r="T15" s="11">
        <f t="shared" si="8"/>
        <v>22</v>
      </c>
      <c r="U15" s="11">
        <f>Valentini!$AG$40+Valentini!$AH$40+Valentini!$AI$40</f>
        <v>0</v>
      </c>
      <c r="V15" s="11">
        <f t="shared" si="9"/>
        <v>21</v>
      </c>
      <c r="W15" s="11">
        <f>Valentini!$AG$44+Valentini!$AH$44+Valentini!$AI$44</f>
        <v>0</v>
      </c>
      <c r="X15" s="11">
        <v>21</v>
      </c>
      <c r="Y15" s="11">
        <f>Valentini!$AG$48+Valentini!$AH$48+Valentini!$AI$48</f>
        <v>0</v>
      </c>
      <c r="Z15" s="11">
        <v>21</v>
      </c>
    </row>
    <row r="16" spans="1:26" ht="15.75" thickBot="1">
      <c r="A16" s="11">
        <f t="shared" si="12"/>
        <v>11</v>
      </c>
      <c r="B16" s="11" t="s">
        <v>44</v>
      </c>
      <c r="C16" s="11">
        <f>Direttore!AG4+Direttore!AH4+Direttore!AI4</f>
        <v>0</v>
      </c>
      <c r="D16" s="11">
        <f t="shared" si="0"/>
        <v>19</v>
      </c>
      <c r="E16" s="11">
        <f>Direttore!$AG$8+Direttore!$AH$8+Direttore!$AI$8</f>
        <v>0</v>
      </c>
      <c r="F16" s="11">
        <f t="shared" si="1"/>
        <v>20</v>
      </c>
      <c r="G16" s="11">
        <f>Direttore!$AG$12+Direttore!$AH$12+Direttore!$AI$12</f>
        <v>0</v>
      </c>
      <c r="H16" s="11">
        <f t="shared" si="2"/>
        <v>23</v>
      </c>
      <c r="I16" s="11">
        <f>Direttore!$AG$16+Direttore!$AH$16+Direttore!$AI$16</f>
        <v>0</v>
      </c>
      <c r="J16" s="11">
        <f t="shared" si="3"/>
        <v>21</v>
      </c>
      <c r="K16" s="11">
        <f>Direttore!$AG$20+Direttore!$AH$20+Direttore!$AI$20</f>
        <v>0</v>
      </c>
      <c r="L16" s="11">
        <f t="shared" si="4"/>
        <v>22</v>
      </c>
      <c r="M16" s="11">
        <f>Direttore!$AG$24+Direttore!$AH$24+Direttore!$AI$24</f>
        <v>0</v>
      </c>
      <c r="N16" s="11">
        <f t="shared" si="5"/>
        <v>21</v>
      </c>
      <c r="O16" s="11">
        <f>Direttore!$AG$28+Direttore!$AH$28+Direttore!$AI$28</f>
        <v>0</v>
      </c>
      <c r="P16" s="11">
        <f t="shared" si="6"/>
        <v>21</v>
      </c>
      <c r="Q16" s="11">
        <f>Direttore!$AG$32+Direttore!$AH$32+Direttore!$AI$32</f>
        <v>0</v>
      </c>
      <c r="R16" s="11">
        <v>0</v>
      </c>
      <c r="S16" s="11">
        <f>Direttore!$AG$36+Direttore!$AH$36+Direttore!$AI$36</f>
        <v>0</v>
      </c>
      <c r="T16" s="11">
        <v>0</v>
      </c>
      <c r="U16" s="11">
        <f>Direttore!$AG$40+Direttore!$AH$40+Direttore!$AI$40</f>
        <v>0</v>
      </c>
      <c r="V16" s="11">
        <v>0</v>
      </c>
      <c r="W16" s="11">
        <f>Direttore!$AG$44+Direttore!$AH$44+Direttore!$AI$44</f>
        <v>0</v>
      </c>
      <c r="X16" s="11">
        <v>0</v>
      </c>
      <c r="Y16" s="11">
        <f>Direttore!$AG$48+Direttore!$AH$48+Direttore!$AI$48</f>
        <v>0</v>
      </c>
      <c r="Z16" s="11">
        <v>0</v>
      </c>
    </row>
    <row r="17" spans="1:26" ht="15.75" thickBot="1">
      <c r="A17" s="1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</row>
    <row r="18" spans="1:26" ht="15.75" thickBot="1">
      <c r="A18" s="11"/>
      <c r="B18" s="11" t="s">
        <v>45</v>
      </c>
      <c r="C18" s="11">
        <f aca="true" t="shared" si="13" ref="C18:L18">SUM(C5:C16)</f>
        <v>18</v>
      </c>
      <c r="D18" s="11">
        <f t="shared" si="13"/>
        <v>191</v>
      </c>
      <c r="E18" s="11">
        <f t="shared" si="13"/>
        <v>21</v>
      </c>
      <c r="F18" s="11">
        <f t="shared" si="13"/>
        <v>199</v>
      </c>
      <c r="G18" s="11">
        <f t="shared" si="13"/>
        <v>0</v>
      </c>
      <c r="H18" s="11">
        <f t="shared" si="13"/>
        <v>253</v>
      </c>
      <c r="I18" s="11">
        <f t="shared" si="13"/>
        <v>0</v>
      </c>
      <c r="J18" s="11">
        <f t="shared" si="13"/>
        <v>231</v>
      </c>
      <c r="K18" s="11">
        <f t="shared" si="13"/>
        <v>0</v>
      </c>
      <c r="L18" s="11">
        <f t="shared" si="13"/>
        <v>242</v>
      </c>
      <c r="M18" s="11">
        <f aca="true" t="shared" si="14" ref="M18:Z18">SUM(M5:M16)</f>
        <v>0</v>
      </c>
      <c r="N18" s="11">
        <f t="shared" si="14"/>
        <v>231</v>
      </c>
      <c r="O18" s="11">
        <f t="shared" si="14"/>
        <v>0</v>
      </c>
      <c r="P18" s="11">
        <f t="shared" si="14"/>
        <v>231</v>
      </c>
      <c r="Q18" s="11">
        <f t="shared" si="14"/>
        <v>0</v>
      </c>
      <c r="R18" s="11">
        <f t="shared" si="14"/>
        <v>220</v>
      </c>
      <c r="S18" s="11">
        <f t="shared" si="14"/>
        <v>0</v>
      </c>
      <c r="T18" s="11">
        <f t="shared" si="14"/>
        <v>220</v>
      </c>
      <c r="U18" s="11">
        <f t="shared" si="14"/>
        <v>0</v>
      </c>
      <c r="V18" s="11">
        <f t="shared" si="14"/>
        <v>189</v>
      </c>
      <c r="W18" s="11">
        <f t="shared" si="14"/>
        <v>0</v>
      </c>
      <c r="X18" s="11">
        <f t="shared" si="14"/>
        <v>189</v>
      </c>
      <c r="Y18" s="11">
        <f t="shared" si="14"/>
        <v>0</v>
      </c>
      <c r="Z18" s="11">
        <f t="shared" si="14"/>
        <v>189</v>
      </c>
    </row>
    <row r="19" spans="1:26" ht="15.75" thickBot="1">
      <c r="A19" s="11"/>
      <c r="B19" s="11" t="s">
        <v>46</v>
      </c>
      <c r="C19" s="11">
        <v>11</v>
      </c>
      <c r="D19" s="11"/>
      <c r="E19" s="11">
        <v>11</v>
      </c>
      <c r="F19" s="11"/>
      <c r="G19" s="11">
        <v>11</v>
      </c>
      <c r="H19" s="11"/>
      <c r="I19" s="11">
        <v>11</v>
      </c>
      <c r="J19" s="11"/>
      <c r="K19" s="11">
        <v>11</v>
      </c>
      <c r="L19" s="11"/>
      <c r="M19" s="11">
        <v>11</v>
      </c>
      <c r="N19" s="11"/>
      <c r="O19" s="11">
        <v>11</v>
      </c>
      <c r="P19" s="11"/>
      <c r="Q19" s="11">
        <v>10</v>
      </c>
      <c r="R19" s="11"/>
      <c r="S19" s="11">
        <v>10</v>
      </c>
      <c r="T19" s="11"/>
      <c r="U19" s="11">
        <v>9</v>
      </c>
      <c r="V19" s="11"/>
      <c r="W19" s="11">
        <v>9</v>
      </c>
      <c r="X19" s="11"/>
      <c r="Y19" s="11">
        <v>9</v>
      </c>
      <c r="Z19" s="11"/>
    </row>
    <row r="20" spans="1:26" ht="15.75" thickBot="1">
      <c r="A20" s="11"/>
      <c r="B20" s="11" t="s">
        <v>47</v>
      </c>
      <c r="C20" s="11">
        <v>19</v>
      </c>
      <c r="D20" s="11"/>
      <c r="E20" s="11">
        <v>20</v>
      </c>
      <c r="F20" s="11"/>
      <c r="G20" s="11">
        <v>23</v>
      </c>
      <c r="H20" s="11"/>
      <c r="I20" s="11">
        <v>21</v>
      </c>
      <c r="J20" s="11"/>
      <c r="K20" s="11">
        <v>22</v>
      </c>
      <c r="L20" s="11"/>
      <c r="M20" s="11">
        <v>21</v>
      </c>
      <c r="N20" s="11"/>
      <c r="O20" s="11">
        <v>21</v>
      </c>
      <c r="P20" s="11"/>
      <c r="Q20" s="11">
        <v>22</v>
      </c>
      <c r="R20" s="11"/>
      <c r="S20" s="11">
        <v>22</v>
      </c>
      <c r="T20" s="11"/>
      <c r="U20" s="11">
        <v>21</v>
      </c>
      <c r="V20" s="11"/>
      <c r="W20" s="11">
        <v>21</v>
      </c>
      <c r="X20" s="11"/>
      <c r="Y20" s="11">
        <v>21</v>
      </c>
      <c r="Z20" s="11"/>
    </row>
    <row r="21" spans="1:26" ht="15.75" thickBot="1">
      <c r="A21" s="11"/>
      <c r="B21" s="11" t="s">
        <v>48</v>
      </c>
      <c r="C21" s="11">
        <f>C20*C19</f>
        <v>209</v>
      </c>
      <c r="D21" s="11"/>
      <c r="E21" s="11">
        <f>E20*E19</f>
        <v>220</v>
      </c>
      <c r="F21" s="11"/>
      <c r="G21" s="11">
        <f>G20*G19</f>
        <v>253</v>
      </c>
      <c r="H21" s="11"/>
      <c r="I21" s="11">
        <f>I20*I19</f>
        <v>231</v>
      </c>
      <c r="J21" s="11"/>
      <c r="K21" s="11">
        <f>K20*K19</f>
        <v>242</v>
      </c>
      <c r="L21" s="11"/>
      <c r="M21" s="11">
        <f>M20*M19</f>
        <v>231</v>
      </c>
      <c r="N21" s="11"/>
      <c r="O21" s="11">
        <f>O20*O19</f>
        <v>231</v>
      </c>
      <c r="P21" s="11"/>
      <c r="Q21" s="11">
        <f>Q20*Q19</f>
        <v>220</v>
      </c>
      <c r="R21" s="11"/>
      <c r="S21" s="11">
        <f>S20*S19</f>
        <v>220</v>
      </c>
      <c r="T21" s="11"/>
      <c r="U21" s="11">
        <f>U20*U19</f>
        <v>189</v>
      </c>
      <c r="V21" s="11"/>
      <c r="W21" s="11">
        <f>W20*W19</f>
        <v>189</v>
      </c>
      <c r="X21" s="11"/>
      <c r="Y21" s="11">
        <f>Y20*Y19</f>
        <v>189</v>
      </c>
      <c r="Z21" s="11"/>
    </row>
    <row r="22" spans="1:26" ht="15.75" thickBot="1">
      <c r="A22" s="11"/>
      <c r="B22" s="11"/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</row>
    <row r="23" spans="1:26" ht="15.75" thickBot="1">
      <c r="A23" s="11"/>
      <c r="B23" s="11" t="s">
        <v>49</v>
      </c>
      <c r="C23" s="12">
        <f>C18/C21</f>
        <v>0.0861244019138756</v>
      </c>
      <c r="D23" s="12">
        <f>D18/C21</f>
        <v>0.9138755980861244</v>
      </c>
      <c r="E23" s="12">
        <f>E18/E21</f>
        <v>0.09545454545454546</v>
      </c>
      <c r="F23" s="12">
        <f>F18/E21</f>
        <v>0.9045454545454545</v>
      </c>
      <c r="G23" s="12">
        <f>G18/G21</f>
        <v>0</v>
      </c>
      <c r="H23" s="12">
        <f>H18/G21</f>
        <v>1</v>
      </c>
      <c r="I23" s="12">
        <f>I18/I21</f>
        <v>0</v>
      </c>
      <c r="J23" s="12">
        <f>J18/I21</f>
        <v>1</v>
      </c>
      <c r="K23" s="12">
        <f>K18/K21</f>
        <v>0</v>
      </c>
      <c r="L23" s="12">
        <f>L18/K21</f>
        <v>1</v>
      </c>
      <c r="M23" s="12">
        <f>M18/M21</f>
        <v>0</v>
      </c>
      <c r="N23" s="12">
        <f>N18/M21</f>
        <v>1</v>
      </c>
      <c r="O23" s="12">
        <f>O18/O21</f>
        <v>0</v>
      </c>
      <c r="P23" s="12">
        <f>P18/O21</f>
        <v>1</v>
      </c>
      <c r="Q23" s="12">
        <f>Q18/Q21</f>
        <v>0</v>
      </c>
      <c r="R23" s="12">
        <f>R18/Q21</f>
        <v>1</v>
      </c>
      <c r="S23" s="12">
        <f>S18/S21</f>
        <v>0</v>
      </c>
      <c r="T23" s="12">
        <f>T18/S21</f>
        <v>1</v>
      </c>
      <c r="U23" s="12">
        <f>U18/U21</f>
        <v>0</v>
      </c>
      <c r="V23" s="12">
        <f>V18/U21</f>
        <v>1</v>
      </c>
      <c r="W23" s="12">
        <f>W18/W21</f>
        <v>0</v>
      </c>
      <c r="X23" s="12">
        <f>X18/W21</f>
        <v>1</v>
      </c>
      <c r="Y23" s="12">
        <f>Y18/Y21</f>
        <v>0</v>
      </c>
      <c r="Z23" s="12">
        <f>Z18/Y21</f>
        <v>1</v>
      </c>
    </row>
    <row r="27" ht="15">
      <c r="A27" t="s">
        <v>74</v>
      </c>
    </row>
    <row r="28" ht="15">
      <c r="A28" t="s">
        <v>78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</sheetData>
  <sheetProtection/>
  <mergeCells count="12">
    <mergeCell ref="Y3:Z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</mergeCells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G8"/>
  <sheetViews>
    <sheetView tabSelected="1" zoomScalePageLayoutView="0" workbookViewId="0" topLeftCell="A1">
      <selection activeCell="G10" sqref="G10"/>
    </sheetView>
  </sheetViews>
  <sheetFormatPr defaultColWidth="9.140625" defaultRowHeight="15"/>
  <cols>
    <col min="1" max="1" width="29.140625" style="0" customWidth="1"/>
    <col min="3" max="3" width="11.8515625" style="0" customWidth="1"/>
    <col min="4" max="4" width="13.421875" style="0" customWidth="1"/>
    <col min="5" max="5" width="11.421875" style="0" customWidth="1"/>
    <col min="6" max="6" width="14.421875" style="0" customWidth="1"/>
    <col min="7" max="7" width="15.57421875" style="0" customWidth="1"/>
  </cols>
  <sheetData>
    <row r="1" spans="1:7" ht="18.75">
      <c r="A1" s="16" t="s">
        <v>61</v>
      </c>
      <c r="B1" s="9"/>
      <c r="C1" s="1"/>
      <c r="D1" s="1"/>
      <c r="E1" s="1"/>
      <c r="F1" s="1"/>
      <c r="G1" s="1"/>
    </row>
    <row r="2" spans="1:7" ht="15.75">
      <c r="A2" s="4" t="s">
        <v>102</v>
      </c>
      <c r="B2" s="9"/>
      <c r="C2" s="1"/>
      <c r="D2" s="1"/>
      <c r="E2" s="1"/>
      <c r="F2" s="1"/>
      <c r="G2" s="1"/>
    </row>
    <row r="3" spans="1:7" ht="15.75">
      <c r="A3" s="2"/>
      <c r="B3" s="10"/>
      <c r="C3" s="10" t="s">
        <v>62</v>
      </c>
      <c r="D3" s="10" t="s">
        <v>47</v>
      </c>
      <c r="E3" s="10" t="s">
        <v>63</v>
      </c>
      <c r="F3" s="3" t="s">
        <v>64</v>
      </c>
      <c r="G3" s="3" t="s">
        <v>64</v>
      </c>
    </row>
    <row r="4" spans="1:7" ht="15.75">
      <c r="A4" s="2"/>
      <c r="B4" s="10"/>
      <c r="C4" s="10" t="s">
        <v>65</v>
      </c>
      <c r="D4" s="10" t="s">
        <v>1</v>
      </c>
      <c r="E4" s="10" t="s">
        <v>66</v>
      </c>
      <c r="F4" s="3" t="s">
        <v>67</v>
      </c>
      <c r="G4" s="3" t="s">
        <v>68</v>
      </c>
    </row>
    <row r="5" spans="1:7" ht="15.75">
      <c r="A5" s="2"/>
      <c r="B5" s="10"/>
      <c r="C5" s="10">
        <v>66</v>
      </c>
      <c r="D5" s="10">
        <v>380</v>
      </c>
      <c r="E5" s="10">
        <v>314</v>
      </c>
      <c r="F5" s="17">
        <f>C5/D5</f>
        <v>0.1736842105263158</v>
      </c>
      <c r="G5" s="17">
        <f>E5/D5</f>
        <v>0.8263157894736842</v>
      </c>
    </row>
    <row r="6" spans="1:7" ht="15">
      <c r="A6" s="2" t="s">
        <v>89</v>
      </c>
      <c r="B6" s="10">
        <v>19</v>
      </c>
      <c r="C6" s="2"/>
      <c r="D6" s="2"/>
      <c r="E6" s="2"/>
      <c r="F6" s="2"/>
      <c r="G6" s="2"/>
    </row>
    <row r="7" spans="1:7" ht="15">
      <c r="A7" s="2"/>
      <c r="B7" s="10"/>
      <c r="C7" s="2"/>
      <c r="D7" s="2"/>
      <c r="E7" s="2"/>
      <c r="F7" s="2"/>
      <c r="G7" s="2"/>
    </row>
    <row r="8" spans="1:7" ht="15">
      <c r="A8" s="2"/>
      <c r="B8" s="10"/>
      <c r="C8" s="2"/>
      <c r="D8" s="2"/>
      <c r="E8" s="2"/>
      <c r="F8" s="2"/>
      <c r="G8" s="2"/>
    </row>
  </sheetData>
  <sheetProtection/>
  <printOptions/>
  <pageMargins left="0.7" right="0.7" top="0.75" bottom="0.75" header="0.3" footer="0.3"/>
  <pageSetup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Z31"/>
  <sheetViews>
    <sheetView zoomScalePageLayoutView="0" workbookViewId="0" topLeftCell="A2">
      <selection activeCell="Z7" sqref="Z7"/>
    </sheetView>
  </sheetViews>
  <sheetFormatPr defaultColWidth="9.140625" defaultRowHeight="15"/>
  <cols>
    <col min="2" max="2" width="17.140625" style="0" customWidth="1"/>
    <col min="3" max="3" width="5.57421875" style="0" customWidth="1"/>
    <col min="4" max="4" width="6.28125" style="0" customWidth="1"/>
    <col min="5" max="5" width="4.8515625" style="0" customWidth="1"/>
    <col min="6" max="6" width="6.00390625" style="0" customWidth="1"/>
    <col min="7" max="7" width="4.7109375" style="0" customWidth="1"/>
    <col min="8" max="8" width="5.28125" style="0" customWidth="1"/>
    <col min="9" max="9" width="5.8515625" style="0" customWidth="1"/>
    <col min="10" max="10" width="6.421875" style="0" customWidth="1"/>
    <col min="11" max="11" width="5.421875" style="0" customWidth="1"/>
    <col min="12" max="12" width="5.8515625" style="0" customWidth="1"/>
    <col min="13" max="13" width="6.140625" style="0" customWidth="1"/>
    <col min="14" max="14" width="6.00390625" style="0" customWidth="1"/>
    <col min="15" max="15" width="5.00390625" style="0" customWidth="1"/>
    <col min="16" max="16" width="7.140625" style="0" customWidth="1"/>
    <col min="17" max="17" width="5.421875" style="0" customWidth="1"/>
    <col min="18" max="18" width="5.57421875" style="0" customWidth="1"/>
    <col min="19" max="19" width="6.140625" style="0" customWidth="1"/>
    <col min="20" max="20" width="6.421875" style="0" customWidth="1"/>
    <col min="21" max="21" width="4.421875" style="0" customWidth="1"/>
    <col min="22" max="22" width="5.7109375" style="0" customWidth="1"/>
    <col min="23" max="23" width="4.57421875" style="0" customWidth="1"/>
    <col min="24" max="24" width="5.28125" style="0" customWidth="1"/>
    <col min="25" max="25" width="6.8515625" style="0" customWidth="1"/>
    <col min="26" max="26" width="6.28125" style="0" customWidth="1"/>
  </cols>
  <sheetData>
    <row r="1" ht="15">
      <c r="B1" t="s">
        <v>90</v>
      </c>
    </row>
    <row r="3" spans="1:26" ht="15.75" thickBot="1">
      <c r="A3" s="11"/>
      <c r="B3" s="11" t="s">
        <v>24</v>
      </c>
      <c r="C3" s="28" t="s">
        <v>50</v>
      </c>
      <c r="D3" s="28"/>
      <c r="E3" s="28" t="s">
        <v>51</v>
      </c>
      <c r="F3" s="28"/>
      <c r="G3" s="28" t="s">
        <v>52</v>
      </c>
      <c r="H3" s="28"/>
      <c r="I3" s="28" t="s">
        <v>53</v>
      </c>
      <c r="J3" s="28"/>
      <c r="K3" s="28" t="s">
        <v>54</v>
      </c>
      <c r="L3" s="28"/>
      <c r="M3" s="28" t="s">
        <v>55</v>
      </c>
      <c r="N3" s="28"/>
      <c r="O3" s="28" t="s">
        <v>56</v>
      </c>
      <c r="P3" s="28"/>
      <c r="Q3" s="28" t="s">
        <v>57</v>
      </c>
      <c r="R3" s="28"/>
      <c r="S3" s="28" t="s">
        <v>25</v>
      </c>
      <c r="T3" s="28"/>
      <c r="U3" s="28" t="s">
        <v>26</v>
      </c>
      <c r="V3" s="28"/>
      <c r="W3" s="28" t="s">
        <v>27</v>
      </c>
      <c r="X3" s="28"/>
      <c r="Y3" s="28" t="s">
        <v>28</v>
      </c>
      <c r="Z3" s="28"/>
    </row>
    <row r="4" spans="1:26" ht="15.75" thickBot="1">
      <c r="A4" s="11"/>
      <c r="B4" s="11"/>
      <c r="C4" s="11" t="s">
        <v>29</v>
      </c>
      <c r="D4" s="11" t="s">
        <v>30</v>
      </c>
      <c r="E4" s="11" t="s">
        <v>29</v>
      </c>
      <c r="F4" s="11" t="s">
        <v>31</v>
      </c>
      <c r="G4" s="11" t="s">
        <v>32</v>
      </c>
      <c r="H4" s="11" t="s">
        <v>31</v>
      </c>
      <c r="I4" s="11" t="s">
        <v>29</v>
      </c>
      <c r="J4" s="11" t="s">
        <v>33</v>
      </c>
      <c r="K4" s="11" t="s">
        <v>29</v>
      </c>
      <c r="L4" s="11" t="s">
        <v>30</v>
      </c>
      <c r="M4" s="11" t="s">
        <v>29</v>
      </c>
      <c r="N4" s="11" t="s">
        <v>30</v>
      </c>
      <c r="O4" s="11" t="s">
        <v>29</v>
      </c>
      <c r="P4" s="11" t="s">
        <v>30</v>
      </c>
      <c r="Q4" s="11" t="s">
        <v>29</v>
      </c>
      <c r="R4" s="11" t="s">
        <v>30</v>
      </c>
      <c r="S4" s="11" t="s">
        <v>29</v>
      </c>
      <c r="T4" s="11" t="s">
        <v>30</v>
      </c>
      <c r="U4" s="11" t="s">
        <v>29</v>
      </c>
      <c r="V4" s="11" t="s">
        <v>30</v>
      </c>
      <c r="W4" s="11" t="s">
        <v>29</v>
      </c>
      <c r="X4" s="11" t="s">
        <v>30</v>
      </c>
      <c r="Y4" s="11" t="s">
        <v>29</v>
      </c>
      <c r="Z4" s="11" t="s">
        <v>30</v>
      </c>
    </row>
    <row r="5" spans="1:26" ht="15.75" thickBot="1">
      <c r="A5" s="11">
        <v>1</v>
      </c>
      <c r="B5" s="11" t="s">
        <v>34</v>
      </c>
      <c r="C5" s="11">
        <f>Cervato!$AG4+Cervato!$AH4+Cervato!$AI4</f>
        <v>2</v>
      </c>
      <c r="D5" s="11">
        <f>C$28-C5</f>
        <v>19</v>
      </c>
      <c r="E5" s="11">
        <f>Cervato!$AG$8+Cervato!$AH$8+Cervato!$AI$8</f>
        <v>3</v>
      </c>
      <c r="F5" s="11">
        <f>E$28-E5</f>
        <v>17</v>
      </c>
      <c r="G5" s="11">
        <f>Cervato!$AG$12+Cervato!$AH$12+Cervato!$AI$12</f>
        <v>0</v>
      </c>
      <c r="H5" s="11">
        <f>G$28-G5</f>
        <v>22</v>
      </c>
      <c r="I5" s="11">
        <f>Cervato!$AG$16+Cervato!$AH$16+Cervato!$AI$16</f>
        <v>0</v>
      </c>
      <c r="J5" s="11">
        <f>I$28-I5</f>
        <v>19</v>
      </c>
      <c r="K5" s="11">
        <f>Cervato!$AG$20+Cervato!$AH$20+Cervato!$AI$20</f>
        <v>0</v>
      </c>
      <c r="L5" s="11">
        <f>K$28-K5</f>
        <v>21</v>
      </c>
      <c r="M5" s="11">
        <f>Cervato!$AG$24+Cervato!$AH$24+Cervato!$AI$24</f>
        <v>0</v>
      </c>
      <c r="N5" s="11">
        <f>M$28-M5</f>
        <v>21</v>
      </c>
      <c r="O5" s="11">
        <f>Cervato!$AG$28+Cervato!$AH$28+Cervato!$AI$28</f>
        <v>0</v>
      </c>
      <c r="P5" s="11">
        <f>O$28-O5</f>
        <v>22</v>
      </c>
      <c r="Q5" s="11">
        <f>Cervato!$AG$32+Cervato!$AH$32+Cervato!$AI$32</f>
        <v>0</v>
      </c>
      <c r="R5" s="11">
        <f>Q$28-Q5</f>
        <v>22</v>
      </c>
      <c r="S5" s="11">
        <f>Cervato!$AG$36+Cervato!$AH$36+Cervato!$AI$36</f>
        <v>0</v>
      </c>
      <c r="T5" s="11">
        <f>S$28-S5</f>
        <v>20</v>
      </c>
      <c r="U5" s="11">
        <f>Cervato!$AG$40+Cervato!$AH$40+Cervato!$AI$40</f>
        <v>0</v>
      </c>
      <c r="V5" s="11">
        <f>U$28-U5</f>
        <v>23</v>
      </c>
      <c r="W5" s="11">
        <f>Cervato!$AG$44+Cervato!$AH$44+Cervato!$AI$44</f>
        <v>0</v>
      </c>
      <c r="X5" s="11">
        <f>W$28-W5</f>
        <v>21</v>
      </c>
      <c r="Y5" s="11">
        <f>Cervato!$AG$48+Cervato!$AH$48+Cervato!$AI$48</f>
        <v>0</v>
      </c>
      <c r="Z5" s="11">
        <f>Y$28-Y5</f>
        <v>18</v>
      </c>
    </row>
    <row r="6" spans="1:26" ht="15.75" thickBot="1">
      <c r="A6" s="11">
        <f>A5+1</f>
        <v>2</v>
      </c>
      <c r="B6" s="11" t="s">
        <v>79</v>
      </c>
      <c r="C6" s="11">
        <f>'Daccordo '!$AG4+'Daccordo '!$AH4+'Daccordo '!$AI4</f>
        <v>7</v>
      </c>
      <c r="D6" s="11">
        <f>C$28-C6</f>
        <v>14</v>
      </c>
      <c r="E6" s="11">
        <f>'Daccordo '!$AG8+'Daccordo '!$AH8+'Daccordo '!$AI8</f>
        <v>1</v>
      </c>
      <c r="F6" s="11">
        <f aca="true" t="shared" si="0" ref="F6:F22">E$28-E6</f>
        <v>19</v>
      </c>
      <c r="G6" s="11">
        <f>'Daccordo '!$AG12+'Daccordo '!$AH12+'Daccordo '!$AI12</f>
        <v>0</v>
      </c>
      <c r="H6" s="11">
        <f aca="true" t="shared" si="1" ref="H6:H22">G$28-G6</f>
        <v>22</v>
      </c>
      <c r="I6" s="11">
        <f>'Daccordo '!$AG16+'Daccordo '!$AH16+'Daccordo '!$AI16</f>
        <v>0</v>
      </c>
      <c r="J6" s="11">
        <f aca="true" t="shared" si="2" ref="J6:J22">I$28-I6</f>
        <v>19</v>
      </c>
      <c r="K6" s="11">
        <f>'Daccordo '!$AG20+'Daccordo '!$AH20+'Daccordo '!$AI20</f>
        <v>0</v>
      </c>
      <c r="L6" s="11">
        <f aca="true" t="shared" si="3" ref="L6:L22">K$28-K6</f>
        <v>21</v>
      </c>
      <c r="M6" s="11">
        <f>'Daccordo '!$AG24+'Daccordo '!$AH24+'Daccordo '!$AI24</f>
        <v>0</v>
      </c>
      <c r="N6" s="11">
        <f aca="true" t="shared" si="4" ref="N6:N22">M$28-M6</f>
        <v>21</v>
      </c>
      <c r="O6" s="11">
        <f>'Daccordo '!$AG28+'Daccordo '!$AH28+'Daccordo '!$AI28</f>
        <v>0</v>
      </c>
      <c r="P6" s="11">
        <f aca="true" t="shared" si="5" ref="P6:P22">O$28-O6</f>
        <v>22</v>
      </c>
      <c r="Q6" s="11">
        <f>'Daccordo '!$AG32+'Daccordo '!$AH32+'Daccordo '!$AI32</f>
        <v>0</v>
      </c>
      <c r="R6" s="11">
        <f aca="true" t="shared" si="6" ref="R6:R22">Q$28-Q6</f>
        <v>22</v>
      </c>
      <c r="S6" s="11">
        <f>'Daccordo '!$AG36+'Daccordo '!$AH36+'Daccordo '!$AI36</f>
        <v>0</v>
      </c>
      <c r="T6" s="11">
        <f aca="true" t="shared" si="7" ref="T6:T22">S$28-S6</f>
        <v>20</v>
      </c>
      <c r="U6" s="11">
        <f>'Daccordo '!$AG40+'Daccordo '!$AH40+'Daccordo '!$AI40</f>
        <v>0</v>
      </c>
      <c r="V6" s="11">
        <f aca="true" t="shared" si="8" ref="V6:V22">U$28-U6</f>
        <v>23</v>
      </c>
      <c r="W6" s="11">
        <f>'Daccordo '!$AG44+'Daccordo '!$AH44+'Daccordo '!$AI44</f>
        <v>0</v>
      </c>
      <c r="X6" s="11">
        <f>W$28-W6</f>
        <v>21</v>
      </c>
      <c r="Y6" s="11">
        <f>'Daccordo '!$AG48+'Daccordo '!$AH48+'Daccordo '!$AI48</f>
        <v>0</v>
      </c>
      <c r="Z6" s="11">
        <f>Y$28-Y6</f>
        <v>18</v>
      </c>
    </row>
    <row r="7" spans="1:26" ht="15.75" thickBot="1">
      <c r="A7" s="11">
        <v>3</v>
      </c>
      <c r="B7" s="11" t="s">
        <v>91</v>
      </c>
      <c r="C7" s="11">
        <f>Murari!$AG4+Murari!$AH4+Murari!$AI4</f>
        <v>0</v>
      </c>
      <c r="D7" s="11">
        <f>C$28-C7</f>
        <v>21</v>
      </c>
      <c r="E7" s="11">
        <f>Murari!$AG$8+Murari!$AH$8+Murari!$AI$8</f>
        <v>3</v>
      </c>
      <c r="F7" s="11">
        <f t="shared" si="0"/>
        <v>17</v>
      </c>
      <c r="G7" s="11">
        <f>Murari!$AG$12+Murari!$AH$12+Murari!$AI$12</f>
        <v>0</v>
      </c>
      <c r="H7" s="11">
        <f t="shared" si="1"/>
        <v>22</v>
      </c>
      <c r="I7" s="11">
        <f>Murari!$AG$16+Murari!$AH$16+Murari!$AI$16</f>
        <v>0</v>
      </c>
      <c r="J7" s="11">
        <f t="shared" si="2"/>
        <v>19</v>
      </c>
      <c r="K7" s="11">
        <f>Murari!$AG$20+Murari!$AH$20+Murari!$AI$20</f>
        <v>0</v>
      </c>
      <c r="L7" s="11">
        <f t="shared" si="3"/>
        <v>21</v>
      </c>
      <c r="M7" s="11">
        <f>Murari!$AG$24+Murari!$AH$24+Murari!$AI$24</f>
        <v>0</v>
      </c>
      <c r="N7" s="11">
        <f t="shared" si="4"/>
        <v>21</v>
      </c>
      <c r="O7" s="11">
        <f>Murari!$AG$28+Murari!$AH$28+Murari!$AI$28</f>
        <v>0</v>
      </c>
      <c r="P7" s="11">
        <f t="shared" si="5"/>
        <v>22</v>
      </c>
      <c r="Q7" s="11">
        <f>Murari!$AG$32+Murari!$AH$32+Murari!$AI$32</f>
        <v>0</v>
      </c>
      <c r="R7" s="11">
        <f t="shared" si="6"/>
        <v>22</v>
      </c>
      <c r="S7" s="11">
        <f>Murari!$AG$36+Murari!$AH$36+Murari!$AI$36</f>
        <v>0</v>
      </c>
      <c r="T7" s="11">
        <f t="shared" si="7"/>
        <v>20</v>
      </c>
      <c r="U7" s="11">
        <f>Murari!$AG$40+Murari!$AH$40+Murari!$AI$40</f>
        <v>0</v>
      </c>
      <c r="V7" s="11">
        <f t="shared" si="8"/>
        <v>23</v>
      </c>
      <c r="W7" s="11">
        <f>Murari!$AG$44+Murari!$AH$44+Murari!$AI$44</f>
        <v>0</v>
      </c>
      <c r="X7" s="11">
        <f>W$28-W7</f>
        <v>21</v>
      </c>
      <c r="Y7" s="11">
        <f>Murari!$AG$48+Murari!$AH$48+Murari!$AI$48</f>
        <v>0</v>
      </c>
      <c r="Z7" s="11">
        <f>Y$28-Y7</f>
        <v>18</v>
      </c>
    </row>
    <row r="8" spans="1:26" ht="15.75" thickBot="1">
      <c r="A8" s="11">
        <v>4</v>
      </c>
      <c r="B8" s="11" t="s">
        <v>36</v>
      </c>
      <c r="C8" s="11">
        <f>Gambarin!$AG4+Gambarin!$AH4+Gambarin!$AI4</f>
        <v>4</v>
      </c>
      <c r="D8" s="11">
        <f>C$28-C8</f>
        <v>17</v>
      </c>
      <c r="E8" s="11">
        <f>Gambarin!$AG$8+Gambarin!$AH$8+Gambarin!$AI$8</f>
        <v>2</v>
      </c>
      <c r="F8" s="11">
        <f t="shared" si="0"/>
        <v>18</v>
      </c>
      <c r="G8" s="11">
        <f>Gambarin!$AG$12+Gambarin!$AH$12+Gambarin!$AI$12</f>
        <v>0</v>
      </c>
      <c r="H8" s="11">
        <f t="shared" si="1"/>
        <v>22</v>
      </c>
      <c r="I8" s="11">
        <f>Gambarin!$AG$16+Gambarin!$AH$16+Gambarin!$AI$16</f>
        <v>0</v>
      </c>
      <c r="J8" s="11">
        <f t="shared" si="2"/>
        <v>19</v>
      </c>
      <c r="K8" s="11">
        <f>Gambarin!$AG$20+Gambarin!$AH$20+Gambarin!$AI$20</f>
        <v>0</v>
      </c>
      <c r="L8" s="11">
        <f t="shared" si="3"/>
        <v>21</v>
      </c>
      <c r="M8" s="11">
        <f>Gambarin!$AG$24+Gambarin!$AH$24+Gambarin!$AI$24</f>
        <v>0</v>
      </c>
      <c r="N8" s="11">
        <f t="shared" si="4"/>
        <v>21</v>
      </c>
      <c r="O8" s="11">
        <f>Gambarin!$AG$28+Gambarin!$AH$28+Gambarin!$AI$28</f>
        <v>0</v>
      </c>
      <c r="P8" s="11">
        <f t="shared" si="5"/>
        <v>22</v>
      </c>
      <c r="Q8" s="11">
        <f>Gambarin!$AG$32+Gambarin!$AH$32+Gambarin!$AI$32</f>
        <v>0</v>
      </c>
      <c r="R8" s="11">
        <f t="shared" si="6"/>
        <v>22</v>
      </c>
      <c r="S8" s="11">
        <f>Gambarin!$AG$36+Gambarin!$AH$36+Gambarin!$AI$36</f>
        <v>0</v>
      </c>
      <c r="T8" s="11">
        <f t="shared" si="7"/>
        <v>20</v>
      </c>
      <c r="U8" s="11">
        <f>Gambarin!$AG$40+Gambarin!$AH$40+Gambarin!$AI$40</f>
        <v>0</v>
      </c>
      <c r="V8" s="11">
        <f t="shared" si="8"/>
        <v>23</v>
      </c>
      <c r="W8" s="11">
        <f>Gambarin!$AG$44+Gambarin!$AH$44+Gambarin!$AI$44</f>
        <v>0</v>
      </c>
      <c r="X8" s="11">
        <f>W$28-W8</f>
        <v>21</v>
      </c>
      <c r="Y8" s="11">
        <f>Gambarin!$AG$48+Gambarin!$AH$48+Gambarin!$AI$48</f>
        <v>0</v>
      </c>
      <c r="Z8" s="11">
        <f aca="true" t="shared" si="9" ref="Z6:Z22">Y$28-Y8</f>
        <v>18</v>
      </c>
    </row>
    <row r="9" spans="1:26" ht="15.75" thickBot="1">
      <c r="A9" s="11">
        <v>5</v>
      </c>
      <c r="B9" s="11" t="s">
        <v>37</v>
      </c>
      <c r="C9" s="11">
        <f>Giardini!$AG4+Giardini!$AH4+Giardini!$AI4</f>
        <v>1</v>
      </c>
      <c r="D9" s="11">
        <f>C$28-C9</f>
        <v>20</v>
      </c>
      <c r="E9" s="11">
        <f>Giardini!$AG$8+Giardini!$AH$8+Giardini!$AI$8</f>
        <v>2</v>
      </c>
      <c r="F9" s="11">
        <f t="shared" si="0"/>
        <v>18</v>
      </c>
      <c r="G9" s="11">
        <f>Giardini!$AG$12+Giardini!$AH$12+Giardini!$AI$12</f>
        <v>0</v>
      </c>
      <c r="H9" s="11">
        <f t="shared" si="1"/>
        <v>22</v>
      </c>
      <c r="I9" s="11">
        <f>Giardini!$AG$16+Giardini!$AH$16+Giardini!$AI$16</f>
        <v>0</v>
      </c>
      <c r="J9" s="11">
        <f t="shared" si="2"/>
        <v>19</v>
      </c>
      <c r="K9" s="11">
        <f>Giardini!$AG$20+Giardini!$AH$20+Giardini!$AI$20</f>
        <v>0</v>
      </c>
      <c r="L9" s="11">
        <f t="shared" si="3"/>
        <v>21</v>
      </c>
      <c r="M9" s="11">
        <f>Giardini!$AG$24+Giardini!$AH$24+Giardini!$AI$24</f>
        <v>0</v>
      </c>
      <c r="N9" s="11">
        <f t="shared" si="4"/>
        <v>21</v>
      </c>
      <c r="O9" s="11">
        <f>Giardini!$AG$28+Giardini!$AH$28+Giardini!$AI$28</f>
        <v>0</v>
      </c>
      <c r="P9" s="11">
        <f t="shared" si="5"/>
        <v>22</v>
      </c>
      <c r="Q9" s="11">
        <f>Giardini!$AG$32+Giardini!$AH$32+Giardini!$AI$32</f>
        <v>0</v>
      </c>
      <c r="R9" s="11">
        <f t="shared" si="6"/>
        <v>22</v>
      </c>
      <c r="S9" s="11">
        <f>Giardini!$AG$36+Giardini!$AH$36+Giardini!$AI$36</f>
        <v>0</v>
      </c>
      <c r="T9" s="11">
        <f t="shared" si="7"/>
        <v>20</v>
      </c>
      <c r="U9" s="11">
        <f>Giardini!$AG$40+Giardini!$AH$40+Giardini!$AI$40</f>
        <v>0</v>
      </c>
      <c r="V9" s="11">
        <f t="shared" si="8"/>
        <v>23</v>
      </c>
      <c r="W9" s="11">
        <f>Giardini!$AG$44+Giardini!$AH$44+Giardini!$AI$44</f>
        <v>0</v>
      </c>
      <c r="X9" s="11">
        <f>W$28-W9</f>
        <v>21</v>
      </c>
      <c r="Y9" s="11">
        <f>Giardini!$AG$48+Giardini!$AH$48+Giardini!$AI$48</f>
        <v>0</v>
      </c>
      <c r="Z9" s="11">
        <f t="shared" si="9"/>
        <v>18</v>
      </c>
    </row>
    <row r="10" spans="1:26" ht="15.75" thickBot="1">
      <c r="A10" s="11">
        <v>6</v>
      </c>
      <c r="B10" s="11" t="s">
        <v>82</v>
      </c>
      <c r="C10" s="11">
        <f>Lonardi!$AG4+Lonardi!$AH4+Lonardi!$AI4</f>
        <v>2</v>
      </c>
      <c r="D10" s="11">
        <f>C$28-C10</f>
        <v>19</v>
      </c>
      <c r="E10" s="11">
        <f>Lonardi!$AG$8+Lonardi!$AH$8+Lonardi!$AI$8</f>
        <v>0</v>
      </c>
      <c r="F10" s="11">
        <f t="shared" si="0"/>
        <v>20</v>
      </c>
      <c r="G10" s="11">
        <f>Lonardi!$AG$12+Lonardi!$AH$12+Lonardi!$AI$12</f>
        <v>0</v>
      </c>
      <c r="H10" s="11">
        <f t="shared" si="1"/>
        <v>22</v>
      </c>
      <c r="I10" s="11">
        <f>Lonardi!$AG$16+Lonardi!$AH$16+Lonardi!$AI$16</f>
        <v>0</v>
      </c>
      <c r="J10" s="11">
        <f t="shared" si="2"/>
        <v>19</v>
      </c>
      <c r="K10" s="11">
        <f>Lonardi!$AG$20+Lonardi!$AH$20+Lonardi!$AI$20</f>
        <v>0</v>
      </c>
      <c r="L10" s="11">
        <f t="shared" si="3"/>
        <v>21</v>
      </c>
      <c r="M10" s="11">
        <f>Lonardi!$AG$24+Lonardi!$AH$24+Lonardi!$AI$24</f>
        <v>0</v>
      </c>
      <c r="N10" s="11">
        <f t="shared" si="4"/>
        <v>21</v>
      </c>
      <c r="O10" s="11">
        <f>Lonardi!$AG$28+Lonardi!$AH$28+Lonardi!$AI$28</f>
        <v>0</v>
      </c>
      <c r="P10" s="11">
        <f t="shared" si="5"/>
        <v>22</v>
      </c>
      <c r="Q10" s="11">
        <f>Lonardi!$AG$32+Lonardi!$AH$32+Lonardi!$AI$32</f>
        <v>0</v>
      </c>
      <c r="R10" s="11">
        <f t="shared" si="6"/>
        <v>22</v>
      </c>
      <c r="S10" s="11">
        <f>Lonardi!$AG$36+Lonardi!$AH$36+Lonardi!$AI$36</f>
        <v>0</v>
      </c>
      <c r="T10" s="11">
        <f t="shared" si="7"/>
        <v>20</v>
      </c>
      <c r="U10" s="11">
        <f>Lonardi!$AG$40+Lonardi!$AH$40+Lonardi!$AI$40</f>
        <v>0</v>
      </c>
      <c r="V10" s="11">
        <f t="shared" si="8"/>
        <v>23</v>
      </c>
      <c r="W10" s="11">
        <f>Lonardi!$AG$44+Lonardi!$AH$44+Lonardi!$AI$44</f>
        <v>0</v>
      </c>
      <c r="X10" s="11">
        <f>W$28-W10</f>
        <v>21</v>
      </c>
      <c r="Y10" s="11">
        <f>Lonardi!$AG$48+Lonardi!$AH$48+Lonardi!$AI$48</f>
        <v>0</v>
      </c>
      <c r="Z10" s="11">
        <f t="shared" si="9"/>
        <v>18</v>
      </c>
    </row>
    <row r="11" spans="1:26" ht="15.75" thickBot="1">
      <c r="A11" s="11">
        <v>7</v>
      </c>
      <c r="B11" s="11" t="s">
        <v>80</v>
      </c>
      <c r="C11" s="11">
        <f>Mantovani!$AG4+Mantovani!$AH4+Mantovani!$AI4</f>
        <v>0</v>
      </c>
      <c r="D11" s="11">
        <f>C$28-C11</f>
        <v>21</v>
      </c>
      <c r="E11" s="11">
        <f>Mantovani!$AG$8+Mantovani!$AH$8+Mantovani!$AI$8</f>
        <v>3</v>
      </c>
      <c r="F11" s="11">
        <f t="shared" si="0"/>
        <v>17</v>
      </c>
      <c r="G11" s="11">
        <f>Mantovani!$AG$12+Mantovani!$AH$12+Mantovani!$AI$12</f>
        <v>0</v>
      </c>
      <c r="H11" s="11">
        <f t="shared" si="1"/>
        <v>22</v>
      </c>
      <c r="I11" s="11">
        <f>Mantovani!$AG$16+Mantovani!$AH$16+Mantovani!$AI$16</f>
        <v>0</v>
      </c>
      <c r="J11" s="11">
        <f t="shared" si="2"/>
        <v>19</v>
      </c>
      <c r="K11" s="11">
        <f>Mantovani!$AG$20+Mantovani!$AH$20+Mantovani!$AI$20</f>
        <v>0</v>
      </c>
      <c r="L11" s="11">
        <f t="shared" si="3"/>
        <v>21</v>
      </c>
      <c r="M11" s="11">
        <f>Mantovani!$AG$24+Mantovani!$AH$24+Mantovani!$AI$24</f>
        <v>0</v>
      </c>
      <c r="N11" s="11">
        <f t="shared" si="4"/>
        <v>21</v>
      </c>
      <c r="O11" s="11">
        <f>Mantovani!$AG$28+Mantovani!$AH$28+Mantovani!$AI$28</f>
        <v>0</v>
      </c>
      <c r="P11" s="11">
        <f t="shared" si="5"/>
        <v>22</v>
      </c>
      <c r="Q11" s="11">
        <f>Mantovani!$AG32+Mantovani!$AH32+Mantovani!$AI32</f>
        <v>0</v>
      </c>
      <c r="R11" s="11">
        <f t="shared" si="6"/>
        <v>22</v>
      </c>
      <c r="S11" s="11">
        <f>Mantovani!$AG36+Mantovani!$AH36+Mantovani!$AI36</f>
        <v>0</v>
      </c>
      <c r="T11" s="11">
        <f t="shared" si="7"/>
        <v>20</v>
      </c>
      <c r="U11" s="11">
        <f>Mantovani!$AG40+Mantovani!$AH40+Mantovani!$AI40</f>
        <v>0</v>
      </c>
      <c r="V11" s="11">
        <f t="shared" si="8"/>
        <v>23</v>
      </c>
      <c r="W11" s="11">
        <f>Mantovani!$AG44+Mantovani!$AH44+Mantovani!$AI44</f>
        <v>0</v>
      </c>
      <c r="X11" s="11">
        <f>W$28-W11</f>
        <v>21</v>
      </c>
      <c r="Y11" s="11">
        <f>Mantovani!$AG48+Mantovani!$AH48+Mantovani!$AI48</f>
        <v>0</v>
      </c>
      <c r="Z11" s="11">
        <f t="shared" si="9"/>
        <v>18</v>
      </c>
    </row>
    <row r="12" spans="1:26" ht="15.75" thickBot="1">
      <c r="A12" s="11">
        <v>8</v>
      </c>
      <c r="B12" s="11" t="s">
        <v>83</v>
      </c>
      <c r="C12" s="11">
        <f>Meletti!$AG4+Meletti!$AH4+Meletti!$AI4</f>
        <v>2</v>
      </c>
      <c r="D12" s="11">
        <f>C$28-C12</f>
        <v>19</v>
      </c>
      <c r="E12" s="11">
        <f>Meletti!$AG$8+Meletti!$AH$8+Meletti!$AI$8</f>
        <v>1</v>
      </c>
      <c r="F12" s="11">
        <f t="shared" si="0"/>
        <v>19</v>
      </c>
      <c r="G12" s="11">
        <f>Meletti!$AG$12+Meletti!$AH$12+Meletti!$AI$12</f>
        <v>1</v>
      </c>
      <c r="H12" s="11">
        <f t="shared" si="1"/>
        <v>21</v>
      </c>
      <c r="I12" s="11">
        <f>Meletti!$AG$16+Meletti!$AH$16+Meletti!$AI$16</f>
        <v>0</v>
      </c>
      <c r="J12" s="11">
        <f t="shared" si="2"/>
        <v>19</v>
      </c>
      <c r="K12" s="11">
        <f>Meletti!$AG$20+Meletti!$AH$20+Meletti!$AI$20</f>
        <v>0</v>
      </c>
      <c r="L12" s="11">
        <f t="shared" si="3"/>
        <v>21</v>
      </c>
      <c r="M12" s="11">
        <f>Meletti!$AG$24+Meletti!$AH$24+Meletti!$AI$24</f>
        <v>0</v>
      </c>
      <c r="N12" s="11">
        <f t="shared" si="4"/>
        <v>21</v>
      </c>
      <c r="O12" s="11">
        <f>Meletti!$AG$28+Meletti!$AH$28+Meletti!$AI$28</f>
        <v>0</v>
      </c>
      <c r="P12" s="11">
        <f t="shared" si="5"/>
        <v>22</v>
      </c>
      <c r="Q12" s="11">
        <f>Meletti!$AG$32+Meletti!$AH$32+Meletti!$AI$32</f>
        <v>0</v>
      </c>
      <c r="R12" s="11">
        <f t="shared" si="6"/>
        <v>22</v>
      </c>
      <c r="S12" s="11">
        <f>Meletti!$AG$36+Meletti!$AH$36+Meletti!$AI$36</f>
        <v>0</v>
      </c>
      <c r="T12" s="11">
        <f t="shared" si="7"/>
        <v>20</v>
      </c>
      <c r="U12" s="11">
        <f>Meletti!$AG$40+Meletti!$AH$40+Meletti!$AI$40</f>
        <v>0</v>
      </c>
      <c r="V12" s="11">
        <f t="shared" si="8"/>
        <v>23</v>
      </c>
      <c r="W12" s="11">
        <f>Meletti!$AG$44+Meletti!$AH$44+Meletti!$AI$44</f>
        <v>0</v>
      </c>
      <c r="X12" s="11">
        <f>W$28-W12</f>
        <v>21</v>
      </c>
      <c r="Y12" s="11">
        <f>Meletti!$AG$48+Meletti!$AH$48+Meletti!$AI$48</f>
        <v>0</v>
      </c>
      <c r="Z12" s="11">
        <f t="shared" si="9"/>
        <v>18</v>
      </c>
    </row>
    <row r="13" spans="1:26" ht="15.75" thickBot="1">
      <c r="A13" s="11">
        <v>9</v>
      </c>
      <c r="B13" s="11" t="s">
        <v>38</v>
      </c>
      <c r="C13" s="11">
        <f>Modenese!$AG4+Modenese!$AH4+Modenese!$AI4</f>
        <v>0</v>
      </c>
      <c r="D13" s="11">
        <f>C$28-C13</f>
        <v>21</v>
      </c>
      <c r="E13" s="11">
        <f>Modenese!$AG$8+Modenese!$AH$8+Modenese!$AI$8</f>
        <v>6</v>
      </c>
      <c r="F13" s="11">
        <f t="shared" si="0"/>
        <v>14</v>
      </c>
      <c r="G13" s="11">
        <f>Modenese!$AG$12+Modenese!$AH$12+Modenese!$AI$12</f>
        <v>0</v>
      </c>
      <c r="H13" s="11">
        <f t="shared" si="1"/>
        <v>22</v>
      </c>
      <c r="I13" s="11">
        <f>Modenese!$AG$16+Modenese!$AH$16+Modenese!$AI$16</f>
        <v>0</v>
      </c>
      <c r="J13" s="11">
        <f t="shared" si="2"/>
        <v>19</v>
      </c>
      <c r="K13" s="11">
        <f>Modenese!$AG$20+Modenese!$AH$20+Modenese!$AI$20</f>
        <v>0</v>
      </c>
      <c r="L13" s="11">
        <f t="shared" si="3"/>
        <v>21</v>
      </c>
      <c r="M13" s="11">
        <f>Modenese!$AG$24+Modenese!$AH$24+Modenese!$AI$24</f>
        <v>0</v>
      </c>
      <c r="N13" s="11">
        <f t="shared" si="4"/>
        <v>21</v>
      </c>
      <c r="O13" s="11">
        <f>Modenese!$AG$28+Modenese!$AH$28+Modenese!$AI$28</f>
        <v>0</v>
      </c>
      <c r="P13" s="11">
        <f t="shared" si="5"/>
        <v>22</v>
      </c>
      <c r="Q13" s="11">
        <f>Modenese!$AG$32+Modenese!$AH$32+Modenese!$AI$32</f>
        <v>0</v>
      </c>
      <c r="R13" s="11">
        <f t="shared" si="6"/>
        <v>22</v>
      </c>
      <c r="S13" s="11">
        <f>Modenese!$AG$36+Modenese!$AH$36+Modenese!$AI$36</f>
        <v>0</v>
      </c>
      <c r="T13" s="11">
        <f t="shared" si="7"/>
        <v>20</v>
      </c>
      <c r="U13" s="11">
        <f>Modenese!$AG$40+Modenese!$AH$40+Modenese!$AI$40</f>
        <v>0</v>
      </c>
      <c r="V13" s="11">
        <f t="shared" si="8"/>
        <v>23</v>
      </c>
      <c r="W13" s="11">
        <f>Modenese!$AG$44+Modenese!$AH$44+Modenese!$AI$44</f>
        <v>0</v>
      </c>
      <c r="X13" s="11">
        <f>W$28-W13</f>
        <v>21</v>
      </c>
      <c r="Y13" s="11">
        <f>Modenese!$AG$48+Modenese!$AH$48+Modenese!$AI$48</f>
        <v>0</v>
      </c>
      <c r="Z13" s="11">
        <f t="shared" si="9"/>
        <v>18</v>
      </c>
    </row>
    <row r="14" spans="1:26" ht="15.75" thickBot="1">
      <c r="A14" s="11">
        <v>10</v>
      </c>
      <c r="B14" s="11" t="s">
        <v>39</v>
      </c>
      <c r="C14" s="13">
        <f>'Moretto E'!$AG4+'Moretto E'!$AH4+'Moretto E'!$AI4</f>
        <v>2</v>
      </c>
      <c r="D14" s="11">
        <f>C$28-C14</f>
        <v>19</v>
      </c>
      <c r="E14" s="11">
        <f>'Moretto E'!$AG$8+'Moretto E'!$AH$8+'Moretto E'!$AI$8</f>
        <v>0</v>
      </c>
      <c r="F14" s="11">
        <f t="shared" si="0"/>
        <v>20</v>
      </c>
      <c r="G14" s="11">
        <f>'Moretto E'!$AG$12+'Moretto E'!$AH$12+'Moretto E'!$AI$12</f>
        <v>0</v>
      </c>
      <c r="H14" s="11">
        <f t="shared" si="1"/>
        <v>22</v>
      </c>
      <c r="I14" s="11">
        <f>'Moretto E'!$AG$16+'Moretto E'!$AH$16+'Moretto E'!$AI$16</f>
        <v>0</v>
      </c>
      <c r="J14" s="11">
        <f t="shared" si="2"/>
        <v>19</v>
      </c>
      <c r="K14" s="11">
        <f>'Moretto E'!$AG$20+'Moretto E'!$AH$20+'Moretto E'!$AI$20</f>
        <v>0</v>
      </c>
      <c r="L14" s="11">
        <f t="shared" si="3"/>
        <v>21</v>
      </c>
      <c r="M14" s="11">
        <f>'Moretto E'!$AG$24+'Moretto E'!$AH$24+'Moretto E'!$AI$24</f>
        <v>0</v>
      </c>
      <c r="N14" s="11">
        <f t="shared" si="4"/>
        <v>21</v>
      </c>
      <c r="O14" s="11">
        <f>'Moretto E'!AG28+'Moretto E'!AH28+'Moretto E'!AI28</f>
        <v>0</v>
      </c>
      <c r="P14" s="11">
        <f t="shared" si="5"/>
        <v>22</v>
      </c>
      <c r="Q14" s="11">
        <f>'Moretto E'!$AG$32+'Moretto E'!$AH$32+'Moretto E'!$AI$32</f>
        <v>0</v>
      </c>
      <c r="R14" s="11">
        <f t="shared" si="6"/>
        <v>22</v>
      </c>
      <c r="S14" s="11">
        <f>'Moretto E'!$AG$36+'Moretto E'!$AH$36+'Moretto E'!$AI$36</f>
        <v>0</v>
      </c>
      <c r="T14" s="11">
        <f t="shared" si="7"/>
        <v>20</v>
      </c>
      <c r="U14" s="11">
        <f>'Moretto E'!$AG$40+'Moretto E'!$AH$40+'Moretto E'!$AI$40</f>
        <v>0</v>
      </c>
      <c r="V14" s="11">
        <f t="shared" si="8"/>
        <v>23</v>
      </c>
      <c r="W14" s="11">
        <f>'Moretto E'!$AG$44+'Moretto E'!$AH$44+'Moretto E'!$AI$44</f>
        <v>0</v>
      </c>
      <c r="X14" s="11">
        <f>W$28-W14</f>
        <v>21</v>
      </c>
      <c r="Y14" s="11">
        <f>'Moretto E'!$AG$48+'Moretto E'!$AH$48+'Moretto E'!$AI$48</f>
        <v>0</v>
      </c>
      <c r="Z14" s="11">
        <f t="shared" si="9"/>
        <v>18</v>
      </c>
    </row>
    <row r="15" spans="1:26" ht="15.75" thickBot="1">
      <c r="A15" s="11">
        <f>A14+1</f>
        <v>11</v>
      </c>
      <c r="B15" s="11" t="s">
        <v>40</v>
      </c>
      <c r="C15" s="11">
        <f>'Moretto R'!$AG4+'Moretto R'!$AH4+'Moretto R'!$AI4</f>
        <v>1</v>
      </c>
      <c r="D15" s="11">
        <f>C$28-C15</f>
        <v>20</v>
      </c>
      <c r="E15" s="11">
        <f>'Moretto R'!$AG$8+'Moretto R'!$AH$8+'Moretto R'!$AI$8</f>
        <v>2</v>
      </c>
      <c r="F15" s="11">
        <f t="shared" si="0"/>
        <v>18</v>
      </c>
      <c r="G15" s="11">
        <f>'Moretto R'!$AG$12+'Moretto R'!$AH$12+'Moretto R'!$AI$12</f>
        <v>0</v>
      </c>
      <c r="H15" s="11">
        <f t="shared" si="1"/>
        <v>22</v>
      </c>
      <c r="I15" s="11">
        <f>'Moretto R'!$AG$16+'Moretto R'!$AH$16+'Moretto R'!$AI$16</f>
        <v>0</v>
      </c>
      <c r="J15" s="11">
        <f t="shared" si="2"/>
        <v>19</v>
      </c>
      <c r="K15" s="11">
        <f>'Moretto R'!$AG$20+'Moretto R'!$AH$20+'Moretto R'!$AI$20</f>
        <v>0</v>
      </c>
      <c r="L15" s="11">
        <f t="shared" si="3"/>
        <v>21</v>
      </c>
      <c r="M15" s="11">
        <f>'Moretto R'!$AG$24+'Moretto R'!$AH$24+'Moretto R'!$AI$24</f>
        <v>0</v>
      </c>
      <c r="N15" s="11">
        <f t="shared" si="4"/>
        <v>21</v>
      </c>
      <c r="O15" s="11">
        <f>'Moretto R'!AG28+'Moretto R'!AH28+'Moretto R'!AI28</f>
        <v>0</v>
      </c>
      <c r="P15" s="11">
        <f t="shared" si="5"/>
        <v>22</v>
      </c>
      <c r="Q15" s="11">
        <f>'Moretto R'!$AG$32+'Moretto R'!$AH$32+'Moretto R'!$AI$32</f>
        <v>0</v>
      </c>
      <c r="R15" s="11">
        <f t="shared" si="6"/>
        <v>22</v>
      </c>
      <c r="S15" s="11">
        <f>'Moretto R'!$AG$36+'Moretto R'!$AH$36+'Moretto R'!$AI$36</f>
        <v>0</v>
      </c>
      <c r="T15" s="11">
        <f t="shared" si="7"/>
        <v>20</v>
      </c>
      <c r="U15" s="11">
        <f>'Moretto R'!$AG$40+'Moretto R'!$AH$40+'Moretto R'!$AI$40</f>
        <v>0</v>
      </c>
      <c r="V15" s="11">
        <f t="shared" si="8"/>
        <v>23</v>
      </c>
      <c r="W15" s="11">
        <f>'Moretto R'!$AG$44+'Moretto R'!$AH$44+'Moretto R'!$AI$44</f>
        <v>0</v>
      </c>
      <c r="X15" s="11">
        <f>W$28-W15</f>
        <v>21</v>
      </c>
      <c r="Y15" s="11">
        <f>'Moretto R'!$AG$48+'Moretto R'!$AH$48+'Moretto R'!$AI$48</f>
        <v>0</v>
      </c>
      <c r="Z15" s="11">
        <f t="shared" si="9"/>
        <v>18</v>
      </c>
    </row>
    <row r="16" spans="1:26" ht="15.75" thickBot="1">
      <c r="A16" s="11">
        <v>12</v>
      </c>
      <c r="B16" s="11" t="s">
        <v>84</v>
      </c>
      <c r="C16" s="11">
        <f>Mosca!$AG4+Mosca!$AH4+Mosca!$AI4</f>
        <v>6</v>
      </c>
      <c r="D16" s="11">
        <f>C$28-C16</f>
        <v>15</v>
      </c>
      <c r="E16" s="11">
        <f>Mosca!$AG$8+Mosca!$AH$8+Mosca!$AI$8</f>
        <v>0</v>
      </c>
      <c r="F16" s="11">
        <f t="shared" si="0"/>
        <v>20</v>
      </c>
      <c r="G16" s="11">
        <f>Mosca!$AG$12+Mosca!$AH$12+Mosca!$AI$12</f>
        <v>0</v>
      </c>
      <c r="H16" s="11">
        <f t="shared" si="1"/>
        <v>22</v>
      </c>
      <c r="I16" s="11">
        <f>Mosca!$AG$16+Mosca!$AH$16+Mosca!$AI$16</f>
        <v>0</v>
      </c>
      <c r="J16" s="11">
        <f t="shared" si="2"/>
        <v>19</v>
      </c>
      <c r="K16" s="11">
        <f>Mosca!$AG$20+Mosca!$AH$20+Mosca!$AI$20</f>
        <v>0</v>
      </c>
      <c r="L16" s="11">
        <f t="shared" si="3"/>
        <v>21</v>
      </c>
      <c r="M16" s="11">
        <f>Mosca!$AG$24+Mosca!$AH$24+Mosca!$AI$24</f>
        <v>0</v>
      </c>
      <c r="N16" s="11">
        <f t="shared" si="4"/>
        <v>21</v>
      </c>
      <c r="O16" s="11">
        <f>Mosca!$AG$28+Mosca!$AH$28+Mosca!$AI$28</f>
        <v>0</v>
      </c>
      <c r="P16" s="11">
        <f t="shared" si="5"/>
        <v>22</v>
      </c>
      <c r="Q16" s="11">
        <f>Mosca!$AG$32+Mosca!$AH$32+Mosca!$AI$32</f>
        <v>0</v>
      </c>
      <c r="R16" s="11">
        <f t="shared" si="6"/>
        <v>22</v>
      </c>
      <c r="S16" s="11">
        <f>Mosca!$AG$36+Mosca!$AH$36+Mosca!$AI$36</f>
        <v>0</v>
      </c>
      <c r="T16" s="11">
        <f t="shared" si="7"/>
        <v>20</v>
      </c>
      <c r="U16" s="11">
        <f>Mosca!$AG$40+Mosca!$AH$40+Mosca!$AI$40</f>
        <v>0</v>
      </c>
      <c r="V16" s="11">
        <f t="shared" si="8"/>
        <v>23</v>
      </c>
      <c r="W16" s="11">
        <f>Mosca!$AG$44+Mosca!$AH$44+Mosca!$AI$44</f>
        <v>0</v>
      </c>
      <c r="X16" s="11">
        <f>W$28-W16</f>
        <v>21</v>
      </c>
      <c r="Y16" s="11">
        <f>Mosca!$AG$48+Mosca!$AH$48+Mosca!$AI$48</f>
        <v>0</v>
      </c>
      <c r="Z16" s="11">
        <f t="shared" si="9"/>
        <v>18</v>
      </c>
    </row>
    <row r="17" spans="1:26" ht="15.75" thickBot="1">
      <c r="A17" s="11">
        <v>13</v>
      </c>
      <c r="B17" s="11" t="s">
        <v>85</v>
      </c>
      <c r="C17" s="11">
        <f>Negri!$AG4+Negri!$AH4+Negri!$AI4</f>
        <v>20</v>
      </c>
      <c r="D17" s="11">
        <f>C$28-C17</f>
        <v>1</v>
      </c>
      <c r="E17" s="11">
        <f>Negri!$AG$8+Negri!$AH$8+Negri!$AI$8</f>
        <v>20</v>
      </c>
      <c r="F17" s="11">
        <f t="shared" si="0"/>
        <v>0</v>
      </c>
      <c r="G17" s="11">
        <f>Negri!$AG$12+Negri!$AH$12+Negri!$AI$12</f>
        <v>16</v>
      </c>
      <c r="H17" s="11">
        <f t="shared" si="1"/>
        <v>6</v>
      </c>
      <c r="I17" s="11">
        <f>Negri!$AG$16+Negri!$AH$16+Negri!$AI$16</f>
        <v>0</v>
      </c>
      <c r="J17" s="11">
        <f t="shared" si="2"/>
        <v>19</v>
      </c>
      <c r="K17" s="11">
        <f>Negri!$AG$20+Negri!$AH$20+Negri!$AI$20</f>
        <v>0</v>
      </c>
      <c r="L17" s="11">
        <f t="shared" si="3"/>
        <v>21</v>
      </c>
      <c r="M17" s="11">
        <f>Negri!$AG$24+Negri!$AH$24+Negri!$AI$24</f>
        <v>0</v>
      </c>
      <c r="N17" s="11">
        <f t="shared" si="4"/>
        <v>21</v>
      </c>
      <c r="O17" s="11">
        <f>Negri!$AG$28+Negri!$AH$28+Negri!$AI$28</f>
        <v>0</v>
      </c>
      <c r="P17" s="11">
        <f t="shared" si="5"/>
        <v>22</v>
      </c>
      <c r="Q17" s="11">
        <f>Negri!$AG$32+Negri!$AH$32+Negri!$AI$32</f>
        <v>0</v>
      </c>
      <c r="R17" s="11">
        <f t="shared" si="6"/>
        <v>22</v>
      </c>
      <c r="S17" s="11">
        <f>Negri!$AG$36+Negri!$AH$36+Negri!$AI$36</f>
        <v>0</v>
      </c>
      <c r="T17" s="11">
        <f t="shared" si="7"/>
        <v>20</v>
      </c>
      <c r="U17" s="11">
        <f>Negri!$AG$40+Negri!$AH$40+Negri!$AI$40</f>
        <v>0</v>
      </c>
      <c r="V17" s="11">
        <f t="shared" si="8"/>
        <v>23</v>
      </c>
      <c r="W17" s="11">
        <f>Negri!$AG$44+Negri!$AH$44+Negri!$AI$44</f>
        <v>0</v>
      </c>
      <c r="X17" s="11">
        <f>W$28-W17</f>
        <v>21</v>
      </c>
      <c r="Y17" s="11">
        <f>Negri!$AG$48+Negri!$AH$48+Negri!$AI$48</f>
        <v>0</v>
      </c>
      <c r="Z17" s="11">
        <f t="shared" si="9"/>
        <v>18</v>
      </c>
    </row>
    <row r="18" spans="1:26" ht="15.75" thickBot="1">
      <c r="A18" s="11">
        <v>14</v>
      </c>
      <c r="B18" s="11" t="s">
        <v>41</v>
      </c>
      <c r="C18" s="11">
        <f>Passigato!$AG4+Passigato!$AH4+Passigato!$AI4</f>
        <v>6</v>
      </c>
      <c r="D18" s="11">
        <f>C$28-C18</f>
        <v>15</v>
      </c>
      <c r="E18" s="11">
        <f>Passigato!$AG$8+Passigato!$AH$8+Passigato!$AI$8</f>
        <v>1</v>
      </c>
      <c r="F18" s="11">
        <f t="shared" si="0"/>
        <v>19</v>
      </c>
      <c r="G18" s="11">
        <f>Passigato!$AG$12+Passigato!$AH$12+Passigato!$AI$12</f>
        <v>0</v>
      </c>
      <c r="H18" s="11">
        <f t="shared" si="1"/>
        <v>22</v>
      </c>
      <c r="I18" s="11">
        <f>Passigato!$AG$16+Passigato!$AH$16+Passigato!$AI$16</f>
        <v>0</v>
      </c>
      <c r="J18" s="11">
        <f t="shared" si="2"/>
        <v>19</v>
      </c>
      <c r="K18" s="11">
        <f>Passigato!$AG$20+Passigato!$AH$20+Passigato!$AI$20</f>
        <v>0</v>
      </c>
      <c r="L18" s="11">
        <f t="shared" si="3"/>
        <v>21</v>
      </c>
      <c r="M18" s="11">
        <f>Passigato!$AG$24+Passigato!$AH$24+Passigato!$AI$24</f>
        <v>0</v>
      </c>
      <c r="N18" s="11">
        <f t="shared" si="4"/>
        <v>21</v>
      </c>
      <c r="O18" s="11">
        <f>Passigato!$AG$28+Passigato!$AH$28+Passigato!$AI$28</f>
        <v>0</v>
      </c>
      <c r="P18" s="11">
        <f t="shared" si="5"/>
        <v>22</v>
      </c>
      <c r="Q18" s="11">
        <f>Passigato!$AG$32+Passigato!$AH$32+Passigato!$AI$32</f>
        <v>0</v>
      </c>
      <c r="R18" s="11">
        <f t="shared" si="6"/>
        <v>22</v>
      </c>
      <c r="S18" s="11">
        <f>Passigato!$AG$36+Passigato!$AH$36+Passigato!$AI$36</f>
        <v>0</v>
      </c>
      <c r="T18" s="11">
        <f t="shared" si="7"/>
        <v>20</v>
      </c>
      <c r="U18" s="11">
        <f>Passigato!$AG$40+Passigato!$AH$40+Passigato!$AI$40</f>
        <v>0</v>
      </c>
      <c r="V18" s="11">
        <f t="shared" si="8"/>
        <v>23</v>
      </c>
      <c r="W18" s="11">
        <f>Passigato!$AG$44+Passigato!$AH$44+Passigato!$AI$44</f>
        <v>0</v>
      </c>
      <c r="X18" s="11">
        <f>W$28-W18</f>
        <v>21</v>
      </c>
      <c r="Y18" s="11">
        <f>Passigato!$AG$48+Passigato!$AH$48+Passigato!$AI$48</f>
        <v>0</v>
      </c>
      <c r="Z18" s="11">
        <f t="shared" si="9"/>
        <v>18</v>
      </c>
    </row>
    <row r="19" spans="1:26" ht="15.75" thickBot="1">
      <c r="A19" s="11">
        <v>15</v>
      </c>
      <c r="B19" s="11" t="s">
        <v>86</v>
      </c>
      <c r="C19" s="11">
        <f>Salvadori!$AG4+Salvadori!$AH4+Salvadori!$AI4</f>
        <v>12</v>
      </c>
      <c r="D19" s="11">
        <f>C$28-C19</f>
        <v>9</v>
      </c>
      <c r="E19" s="11">
        <f>Salvadori!$AG$8+Salvadori!$AH$8+Salvadori!$AI$8</f>
        <v>0</v>
      </c>
      <c r="F19" s="11">
        <f t="shared" si="0"/>
        <v>20</v>
      </c>
      <c r="G19" s="11">
        <f>Salvadori!$AG$12+Salvadori!$AH$12+Salvadori!$AI$12</f>
        <v>0</v>
      </c>
      <c r="H19" s="11">
        <f t="shared" si="1"/>
        <v>22</v>
      </c>
      <c r="I19" s="11">
        <f>Salvadori!$AG$16+Salvadori!$AH$16+Salvadori!$AI$16</f>
        <v>0</v>
      </c>
      <c r="J19" s="11">
        <f t="shared" si="2"/>
        <v>19</v>
      </c>
      <c r="K19" s="11">
        <f>Salvadori!$AG$20+Salvadori!$AH$20+Salvadori!$AI$20</f>
        <v>0</v>
      </c>
      <c r="L19" s="11">
        <f t="shared" si="3"/>
        <v>21</v>
      </c>
      <c r="M19" s="11">
        <f>Salvadori!$AG$24+Salvadori!$AH$24+Salvadori!$AI$24</f>
        <v>0</v>
      </c>
      <c r="N19" s="11">
        <f t="shared" si="4"/>
        <v>21</v>
      </c>
      <c r="O19" s="11">
        <f>Salvadori!$AG$28+Salvadori!$AH$28+Salvadori!$AI$28</f>
        <v>0</v>
      </c>
      <c r="P19" s="11">
        <f t="shared" si="5"/>
        <v>22</v>
      </c>
      <c r="Q19" s="11">
        <f>Salvadori!$AG$32+Salvadori!$AH$32+Salvadori!$AI$32</f>
        <v>0</v>
      </c>
      <c r="R19" s="11">
        <f t="shared" si="6"/>
        <v>22</v>
      </c>
      <c r="S19" s="11">
        <f>Salvadori!$AG$36+Salvadori!$AH$36+Salvadori!$AI$36</f>
        <v>0</v>
      </c>
      <c r="T19" s="11">
        <f t="shared" si="7"/>
        <v>20</v>
      </c>
      <c r="U19" s="11">
        <f>Salvadori!$AG$40+Salvadori!$AH$40+Salvadori!$AI$40</f>
        <v>0</v>
      </c>
      <c r="V19" s="11">
        <f t="shared" si="8"/>
        <v>23</v>
      </c>
      <c r="W19" s="11">
        <f>Salvadori!$AG$44+Salvadori!$AH$44+Salvadori!$AI$44</f>
        <v>0</v>
      </c>
      <c r="X19" s="11">
        <f>W$28-W19</f>
        <v>21</v>
      </c>
      <c r="Y19" s="11">
        <f>Salvadori!$AG$48+Salvadori!$AH$48+Salvadori!$AI$48</f>
        <v>0</v>
      </c>
      <c r="Z19" s="11">
        <f t="shared" si="9"/>
        <v>18</v>
      </c>
    </row>
    <row r="20" spans="1:26" ht="15.75" thickBot="1">
      <c r="A20" s="11">
        <v>16</v>
      </c>
      <c r="B20" s="11" t="s">
        <v>42</v>
      </c>
      <c r="C20" s="11">
        <f>Sordo!$AG4+Sordo!$AH4+Sordo!$AI4</f>
        <v>2</v>
      </c>
      <c r="D20" s="11">
        <f>C$28-C20</f>
        <v>19</v>
      </c>
      <c r="E20" s="11">
        <f>Sordo!$AG$8+Sordo!$AH$8+Sordo!$AI$8</f>
        <v>2</v>
      </c>
      <c r="F20" s="11">
        <f t="shared" si="0"/>
        <v>18</v>
      </c>
      <c r="G20" s="11">
        <f>Sordo!$AG$12+Sordo!$AH$12+Sordo!$AI$12</f>
        <v>0</v>
      </c>
      <c r="H20" s="11">
        <f t="shared" si="1"/>
        <v>22</v>
      </c>
      <c r="I20" s="11">
        <f>Sordo!$AG$16+Sordo!$AH$16+Sordo!$AI$16</f>
        <v>0</v>
      </c>
      <c r="J20" s="11">
        <f t="shared" si="2"/>
        <v>19</v>
      </c>
      <c r="K20" s="11">
        <f>Sordo!$AG$20+Sordo!$AH$20+Sordo!$AI$20</f>
        <v>0</v>
      </c>
      <c r="L20" s="11">
        <f t="shared" si="3"/>
        <v>21</v>
      </c>
      <c r="M20" s="11">
        <f>Sordo!$AG$24+Sordo!$AH$24+Sordo!$AI$24</f>
        <v>0</v>
      </c>
      <c r="N20" s="11">
        <f t="shared" si="4"/>
        <v>21</v>
      </c>
      <c r="O20" s="11">
        <f>Sordo!$AG$28+Sordo!$AH$28+Sordo!$AI$28</f>
        <v>0</v>
      </c>
      <c r="P20" s="11">
        <f t="shared" si="5"/>
        <v>22</v>
      </c>
      <c r="Q20" s="11">
        <f>Sordo!$AG$32+Sordo!$AH$32+Sordo!$AI$32</f>
        <v>0</v>
      </c>
      <c r="R20" s="11">
        <f t="shared" si="6"/>
        <v>22</v>
      </c>
      <c r="S20" s="11">
        <f>Sordo!$AG$36+Sordo!$AH$36+Sordo!$AI$36</f>
        <v>0</v>
      </c>
      <c r="T20" s="11">
        <f t="shared" si="7"/>
        <v>20</v>
      </c>
      <c r="U20" s="11">
        <f>Sordo!$AG$40+Sordo!$AH$40+Sordo!$AI$40</f>
        <v>0</v>
      </c>
      <c r="V20" s="11">
        <f t="shared" si="8"/>
        <v>23</v>
      </c>
      <c r="W20" s="11">
        <f>Sordo!$AG$44+Sordo!$AH$44+Sordo!$AI$44</f>
        <v>0</v>
      </c>
      <c r="X20" s="11">
        <f>W$28-W20</f>
        <v>21</v>
      </c>
      <c r="Y20" s="11">
        <f>Sordo!$AG$48+Sordo!$AH$48+Sordo!$AI$48</f>
        <v>0</v>
      </c>
      <c r="Z20" s="11">
        <f t="shared" si="9"/>
        <v>18</v>
      </c>
    </row>
    <row r="21" spans="1:26" ht="15.75" thickBot="1">
      <c r="A21" s="11">
        <v>17</v>
      </c>
      <c r="B21" s="11" t="s">
        <v>87</v>
      </c>
      <c r="C21" s="11">
        <f>Spedo!$AG4+Spedo!$AH4+Spedo!$AI4</f>
        <v>2</v>
      </c>
      <c r="D21" s="11">
        <f>C$28-C21</f>
        <v>19</v>
      </c>
      <c r="E21" s="11">
        <f>Spedo!$AG$8+Spedo!$AH$8+Spedo!$AI$8</f>
        <v>1</v>
      </c>
      <c r="F21" s="11">
        <f t="shared" si="0"/>
        <v>19</v>
      </c>
      <c r="G21" s="11">
        <f>Spedo!$AG$12+Spedo!$AH$12+Spedo!$AI$12</f>
        <v>0</v>
      </c>
      <c r="H21" s="11">
        <f t="shared" si="1"/>
        <v>22</v>
      </c>
      <c r="I21" s="11">
        <f>Spedo!$AG$16+Spedo!$AH$16+Spedo!$AI$16</f>
        <v>0</v>
      </c>
      <c r="J21" s="11">
        <f t="shared" si="2"/>
        <v>19</v>
      </c>
      <c r="K21" s="11">
        <f>Spedo!$AG$20+Spedo!$AH$20+Spedo!$AI$20</f>
        <v>0</v>
      </c>
      <c r="L21" s="11">
        <f t="shared" si="3"/>
        <v>21</v>
      </c>
      <c r="M21" s="11">
        <f>Spedo!$AG$24+Spedo!$AH$24+Spedo!$AI$24</f>
        <v>0</v>
      </c>
      <c r="N21" s="11">
        <f t="shared" si="4"/>
        <v>21</v>
      </c>
      <c r="O21" s="11">
        <f>Spedo!$AG$28+Spedo!$AH$28+Spedo!$AI$28</f>
        <v>0</v>
      </c>
      <c r="P21" s="11">
        <f t="shared" si="5"/>
        <v>22</v>
      </c>
      <c r="Q21" s="11">
        <f>Spedo!$AG$32+Spedo!$AH$32+Spedo!$AI$32</f>
        <v>0</v>
      </c>
      <c r="R21" s="11">
        <f t="shared" si="6"/>
        <v>22</v>
      </c>
      <c r="S21" s="11">
        <f>Spedo!$AG$36+Spedo!$AH$36+Spedo!$AI$36</f>
        <v>0</v>
      </c>
      <c r="T21" s="11">
        <f t="shared" si="7"/>
        <v>20</v>
      </c>
      <c r="U21" s="11">
        <f>Spedo!$AG$40+Spedo!$AH$40+Spedo!$AI$40</f>
        <v>0</v>
      </c>
      <c r="V21" s="11">
        <f t="shared" si="8"/>
        <v>23</v>
      </c>
      <c r="W21" s="11">
        <f>Spedo!$AG$44+Spedo!$AH$44+Spedo!$AI$44</f>
        <v>0</v>
      </c>
      <c r="X21" s="11">
        <f>W$28-W21</f>
        <v>21</v>
      </c>
      <c r="Y21" s="11">
        <f>Spedo!$AG$48+Spedo!$AH$48+Spedo!$AI$48</f>
        <v>0</v>
      </c>
      <c r="Z21" s="11">
        <f t="shared" si="9"/>
        <v>18</v>
      </c>
    </row>
    <row r="22" spans="1:26" ht="15.75" thickBot="1">
      <c r="A22" s="11">
        <v>18</v>
      </c>
      <c r="B22" s="11" t="s">
        <v>88</v>
      </c>
      <c r="C22" s="11">
        <f>Vallarini!AG4+Vallarini!AH4+Vallarini!AI4</f>
        <v>6</v>
      </c>
      <c r="D22" s="11">
        <f>C$28-C22</f>
        <v>15</v>
      </c>
      <c r="E22" s="11">
        <f>Vallarini!$AG$8+Vallarini!$AH$8+Vallarini!$AI$8</f>
        <v>19</v>
      </c>
      <c r="F22" s="11">
        <f t="shared" si="0"/>
        <v>1</v>
      </c>
      <c r="G22" s="11">
        <f>Vallarini!$AG$12+Vallarini!$AH$12+Vallarini!$AI$12</f>
        <v>0</v>
      </c>
      <c r="H22" s="11">
        <f t="shared" si="1"/>
        <v>22</v>
      </c>
      <c r="I22" s="11">
        <f>Vallarini!$AG$16+Vallarini!$AH$16+Vallarini!$AI$16</f>
        <v>0</v>
      </c>
      <c r="J22" s="11">
        <f t="shared" si="2"/>
        <v>19</v>
      </c>
      <c r="K22" s="11">
        <f>Vallarini!$AG$20+Vallarini!$AH$20+Vallarini!$AI$20</f>
        <v>0</v>
      </c>
      <c r="L22" s="11">
        <f t="shared" si="3"/>
        <v>21</v>
      </c>
      <c r="M22" s="11">
        <f>Vallarini!$AG$24+Vallarini!$AH$24+Vallarini!$AI$24</f>
        <v>0</v>
      </c>
      <c r="N22" s="11">
        <f t="shared" si="4"/>
        <v>21</v>
      </c>
      <c r="O22" s="11">
        <f>Vallarini!$AG$28+Vallarini!$AH$28+Vallarini!$AI$28</f>
        <v>0</v>
      </c>
      <c r="P22" s="11">
        <f t="shared" si="5"/>
        <v>22</v>
      </c>
      <c r="Q22" s="11">
        <f>Vallarini!$AG$32+Vallarini!$AH$32+Vallarini!$AI$32</f>
        <v>0</v>
      </c>
      <c r="R22" s="11">
        <f t="shared" si="6"/>
        <v>22</v>
      </c>
      <c r="S22" s="11">
        <f>Vallarini!$AG$36+Vallarini!$AH$36+Vallarini!$AI$36</f>
        <v>0</v>
      </c>
      <c r="T22" s="11">
        <f t="shared" si="7"/>
        <v>20</v>
      </c>
      <c r="U22" s="11">
        <f>Vallarini!$AG$40+Vallarini!$AH$40+Vallarini!$AI$40</f>
        <v>0</v>
      </c>
      <c r="V22" s="11">
        <f t="shared" si="8"/>
        <v>23</v>
      </c>
      <c r="W22" s="11">
        <f>Vallarini!$AG$44+Vallarini!$AH$44+Vallarini!$AI$44</f>
        <v>0</v>
      </c>
      <c r="X22" s="11">
        <f>W$28-W22</f>
        <v>21</v>
      </c>
      <c r="Y22" s="11">
        <f>Vallarini!$AG$48+Vallarini!$AH$48+Vallarini!$AI$48</f>
        <v>0</v>
      </c>
      <c r="Z22" s="11">
        <f t="shared" si="9"/>
        <v>18</v>
      </c>
    </row>
    <row r="23" spans="1:26" ht="15.75" thickBot="1">
      <c r="A23" s="11">
        <v>0</v>
      </c>
      <c r="B23" s="11" t="s">
        <v>43</v>
      </c>
      <c r="C23" s="11">
        <f>Valentini!$AG4+Valentini!$AH4+Valentini!$AI4</f>
        <v>0</v>
      </c>
      <c r="D23" s="11">
        <v>0</v>
      </c>
      <c r="E23" s="11">
        <f>Valentini!$AG$8+Valentini!$AH$8+Valentini!$AI$8</f>
        <v>0</v>
      </c>
      <c r="F23" s="11">
        <v>0</v>
      </c>
      <c r="G23" s="11">
        <f>Valentini!$AG$12+Valentini!$AH$12+Valentini!$AI$12</f>
        <v>0</v>
      </c>
      <c r="H23" s="11">
        <v>0</v>
      </c>
      <c r="I23" s="11">
        <f>Valentini!$AG$16+Valentini!$AH$16+Valentini!$AI$16</f>
        <v>0</v>
      </c>
      <c r="J23" s="11">
        <v>0</v>
      </c>
      <c r="K23" s="11">
        <f>Valentini!$AG$20+Valentini!$AH$20+Valentini!$AI$20</f>
        <v>0</v>
      </c>
      <c r="L23" s="11">
        <v>0</v>
      </c>
      <c r="M23" s="11">
        <f>Valentini!$AG$24+Valentini!$AH$24+Valentini!$AI$24</f>
        <v>0</v>
      </c>
      <c r="N23" s="11">
        <v>0</v>
      </c>
      <c r="O23" s="11">
        <f>Valentini!$AG$28+Valentini!$AH$28+Valentini!$AI$28</f>
        <v>0</v>
      </c>
      <c r="P23" s="11">
        <v>0</v>
      </c>
      <c r="Q23" s="11">
        <f>Valentini!$AG$32+Valentini!$AH$32+Valentini!$AI$32</f>
        <v>0</v>
      </c>
      <c r="R23" s="11">
        <v>0</v>
      </c>
      <c r="S23" s="11">
        <f>Valentini!$AG$36+Valentini!$AH$36+Valentini!$AI$36</f>
        <v>0</v>
      </c>
      <c r="T23" s="11">
        <v>0</v>
      </c>
      <c r="U23" s="11">
        <f>Valentini!$AG$40+Valentini!$AH$40+Valentini!$AI$40</f>
        <v>0</v>
      </c>
      <c r="V23" s="11">
        <v>0</v>
      </c>
      <c r="W23" s="11">
        <f>Valentini!$AG$44+Valentini!$AH$44+Valentini!$AI$44</f>
        <v>0</v>
      </c>
      <c r="X23" s="11">
        <v>0</v>
      </c>
      <c r="Y23" s="11">
        <f>Valentini!$AG$48+Valentini!$AH$48+Valentini!$AI$48</f>
        <v>0</v>
      </c>
      <c r="Z23" s="11">
        <v>0</v>
      </c>
    </row>
    <row r="24" spans="1:26" ht="15.75" thickBot="1">
      <c r="A24" s="11">
        <v>19</v>
      </c>
      <c r="B24" s="11" t="s">
        <v>44</v>
      </c>
      <c r="C24" s="11">
        <f>Direttore!$AG4+Direttore!$AH4+Direttore!$AI4</f>
        <v>0</v>
      </c>
      <c r="D24" s="11">
        <f>C$28-C24</f>
        <v>21</v>
      </c>
      <c r="E24" s="11">
        <f>Direttore!$AG$8+Direttore!$AH$8+Direttore!$AI$8</f>
        <v>0</v>
      </c>
      <c r="F24" s="11">
        <f>E$28-E24</f>
        <v>20</v>
      </c>
      <c r="G24" s="11">
        <f>Direttore!$AG$12+Direttore!$AH$12+Direttore!$AI$12</f>
        <v>0</v>
      </c>
      <c r="H24" s="11">
        <f>G$28-G24</f>
        <v>22</v>
      </c>
      <c r="I24" s="11">
        <f>Direttore!$AG$16+Direttore!$AH$16+Direttore!$AI$16</f>
        <v>0</v>
      </c>
      <c r="J24" s="11">
        <f>I$28-I24</f>
        <v>19</v>
      </c>
      <c r="K24" s="11">
        <f>Direttore!$AG$20+Direttore!$AH$20+Direttore!$AI$20</f>
        <v>0</v>
      </c>
      <c r="L24" s="11">
        <f>K$28-K24</f>
        <v>21</v>
      </c>
      <c r="M24" s="11">
        <f>Direttore!$AG$24+Direttore!$AH$24+Direttore!$AI$24</f>
        <v>0</v>
      </c>
      <c r="N24" s="11">
        <f>M$28-M24</f>
        <v>21</v>
      </c>
      <c r="O24" s="11">
        <f>Direttore!AG28+Direttore!AH28+Direttore!AI28</f>
        <v>0</v>
      </c>
      <c r="P24" s="11">
        <f>O$28-O24</f>
        <v>22</v>
      </c>
      <c r="Q24" s="11">
        <f>Direttore!$AG$32+Direttore!$AH$32+Direttore!$AI$32</f>
        <v>0</v>
      </c>
      <c r="R24" s="11">
        <f>Q$28-Q24</f>
        <v>22</v>
      </c>
      <c r="S24" s="11">
        <f>Direttore!$AG$36+Direttore!$AH$36+Direttore!$AI$36</f>
        <v>0</v>
      </c>
      <c r="T24" s="11">
        <f>S$28-S24</f>
        <v>20</v>
      </c>
      <c r="U24" s="11">
        <f>Direttore!$AG$40+Direttore!$AH$40+Direttore!$AI$40</f>
        <v>0</v>
      </c>
      <c r="V24" s="11">
        <f>U$28-U24</f>
        <v>23</v>
      </c>
      <c r="W24" s="11">
        <f>Direttore!$AG$44+Direttore!$AH$44+Direttore!$AI$44</f>
        <v>0</v>
      </c>
      <c r="X24" s="11">
        <f>W$28-W24</f>
        <v>21</v>
      </c>
      <c r="Y24" s="11">
        <f>Direttore!$AG$48+Direttore!$AH$48+Direttore!$AI$48</f>
        <v>0</v>
      </c>
      <c r="Z24" s="11">
        <f>Y$28-Y24</f>
        <v>18</v>
      </c>
    </row>
    <row r="25" spans="1:26" ht="15.75" thickBot="1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</row>
    <row r="26" spans="1:26" ht="15.75" thickBot="1">
      <c r="A26" s="11"/>
      <c r="B26" s="11" t="s">
        <v>45</v>
      </c>
      <c r="C26" s="11">
        <f aca="true" t="shared" si="10" ref="C26:L26">SUM(C5:C24)</f>
        <v>75</v>
      </c>
      <c r="D26" s="11">
        <f t="shared" si="10"/>
        <v>324</v>
      </c>
      <c r="E26" s="11">
        <f t="shared" si="10"/>
        <v>66</v>
      </c>
      <c r="F26" s="11">
        <f t="shared" si="10"/>
        <v>314</v>
      </c>
      <c r="G26" s="11">
        <f t="shared" si="10"/>
        <v>17</v>
      </c>
      <c r="H26" s="11">
        <f t="shared" si="10"/>
        <v>401</v>
      </c>
      <c r="I26" s="11">
        <f t="shared" si="10"/>
        <v>0</v>
      </c>
      <c r="J26" s="11">
        <f t="shared" si="10"/>
        <v>361</v>
      </c>
      <c r="K26" s="11">
        <f t="shared" si="10"/>
        <v>0</v>
      </c>
      <c r="L26" s="11">
        <f t="shared" si="10"/>
        <v>399</v>
      </c>
      <c r="M26" s="11">
        <f aca="true" t="shared" si="11" ref="M26:Z26">SUM(M5:M24)</f>
        <v>0</v>
      </c>
      <c r="N26" s="11">
        <f t="shared" si="11"/>
        <v>399</v>
      </c>
      <c r="O26" s="11">
        <f t="shared" si="11"/>
        <v>0</v>
      </c>
      <c r="P26" s="11">
        <f t="shared" si="11"/>
        <v>418</v>
      </c>
      <c r="Q26" s="11">
        <f t="shared" si="11"/>
        <v>0</v>
      </c>
      <c r="R26" s="11">
        <f t="shared" si="11"/>
        <v>418</v>
      </c>
      <c r="S26" s="11">
        <f t="shared" si="11"/>
        <v>0</v>
      </c>
      <c r="T26" s="11">
        <f t="shared" si="11"/>
        <v>380</v>
      </c>
      <c r="U26" s="11">
        <f t="shared" si="11"/>
        <v>0</v>
      </c>
      <c r="V26" s="11">
        <f t="shared" si="11"/>
        <v>437</v>
      </c>
      <c r="W26" s="11">
        <f t="shared" si="11"/>
        <v>0</v>
      </c>
      <c r="X26" s="11">
        <f t="shared" si="11"/>
        <v>399</v>
      </c>
      <c r="Y26" s="11">
        <f t="shared" si="11"/>
        <v>0</v>
      </c>
      <c r="Z26" s="11">
        <f t="shared" si="11"/>
        <v>342</v>
      </c>
    </row>
    <row r="27" spans="1:26" ht="15.75" thickBot="1">
      <c r="A27" s="11"/>
      <c r="B27" s="11" t="s">
        <v>46</v>
      </c>
      <c r="C27" s="11">
        <v>19</v>
      </c>
      <c r="D27" s="11"/>
      <c r="E27" s="11">
        <v>19</v>
      </c>
      <c r="F27" s="11"/>
      <c r="G27" s="11">
        <v>19</v>
      </c>
      <c r="H27" s="11"/>
      <c r="I27" s="11">
        <v>19</v>
      </c>
      <c r="J27" s="11"/>
      <c r="K27" s="11">
        <v>19</v>
      </c>
      <c r="L27" s="11"/>
      <c r="M27" s="11">
        <v>19</v>
      </c>
      <c r="N27" s="11"/>
      <c r="O27" s="11">
        <v>19</v>
      </c>
      <c r="P27" s="11"/>
      <c r="Q27" s="11">
        <v>19</v>
      </c>
      <c r="R27" s="11"/>
      <c r="S27" s="11">
        <v>19</v>
      </c>
      <c r="T27" s="11"/>
      <c r="U27" s="11">
        <v>19</v>
      </c>
      <c r="V27" s="11"/>
      <c r="W27" s="11">
        <v>19</v>
      </c>
      <c r="X27" s="11"/>
      <c r="Y27" s="11">
        <v>19</v>
      </c>
      <c r="Z27" s="11"/>
    </row>
    <row r="28" spans="1:26" ht="15.75" thickBot="1">
      <c r="A28" s="11"/>
      <c r="B28" s="11" t="s">
        <v>47</v>
      </c>
      <c r="C28" s="11">
        <v>21</v>
      </c>
      <c r="D28" s="11"/>
      <c r="E28" s="11">
        <v>20</v>
      </c>
      <c r="F28" s="11"/>
      <c r="G28" s="11">
        <v>22</v>
      </c>
      <c r="H28" s="11"/>
      <c r="I28" s="11">
        <v>19</v>
      </c>
      <c r="J28" s="11"/>
      <c r="K28" s="11">
        <v>21</v>
      </c>
      <c r="L28" s="11"/>
      <c r="M28" s="11">
        <v>21</v>
      </c>
      <c r="N28" s="11"/>
      <c r="O28" s="11">
        <v>22</v>
      </c>
      <c r="P28" s="11"/>
      <c r="Q28" s="11">
        <v>22</v>
      </c>
      <c r="R28" s="11"/>
      <c r="S28" s="11">
        <v>20</v>
      </c>
      <c r="T28" s="11"/>
      <c r="U28" s="11">
        <v>23</v>
      </c>
      <c r="V28" s="11"/>
      <c r="W28" s="11">
        <v>21</v>
      </c>
      <c r="X28" s="11"/>
      <c r="Y28" s="11">
        <v>18</v>
      </c>
      <c r="Z28" s="11"/>
    </row>
    <row r="29" spans="1:26" ht="15.75" thickBot="1">
      <c r="A29" s="11"/>
      <c r="B29" s="11" t="s">
        <v>48</v>
      </c>
      <c r="C29" s="11">
        <f>C28*C27</f>
        <v>399</v>
      </c>
      <c r="D29" s="11"/>
      <c r="E29" s="11">
        <f>E28*E27</f>
        <v>380</v>
      </c>
      <c r="F29" s="11"/>
      <c r="G29" s="11">
        <f>G28*G27</f>
        <v>418</v>
      </c>
      <c r="H29" s="11"/>
      <c r="I29" s="11">
        <f>I28*I27</f>
        <v>361</v>
      </c>
      <c r="J29" s="11"/>
      <c r="K29" s="11">
        <f>K28*K27</f>
        <v>399</v>
      </c>
      <c r="L29" s="11"/>
      <c r="M29" s="11">
        <f>M28*M27</f>
        <v>399</v>
      </c>
      <c r="N29" s="11"/>
      <c r="O29" s="11">
        <f>O28*O27</f>
        <v>418</v>
      </c>
      <c r="P29" s="11"/>
      <c r="Q29" s="11">
        <f>Q28*Q27</f>
        <v>418</v>
      </c>
      <c r="R29" s="11"/>
      <c r="S29" s="11">
        <f>S28*S27</f>
        <v>380</v>
      </c>
      <c r="T29" s="11"/>
      <c r="U29" s="11">
        <f>U28*U27</f>
        <v>437</v>
      </c>
      <c r="V29" s="11"/>
      <c r="W29" s="11">
        <f>W28*W27</f>
        <v>399</v>
      </c>
      <c r="X29" s="11"/>
      <c r="Y29" s="11">
        <f>Y28*Y27</f>
        <v>342</v>
      </c>
      <c r="Z29" s="11"/>
    </row>
    <row r="30" spans="1:26" ht="15.75" thickBot="1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</row>
    <row r="31" spans="1:26" ht="15.75" thickBot="1">
      <c r="A31" s="11"/>
      <c r="B31" s="11" t="s">
        <v>49</v>
      </c>
      <c r="C31" s="12">
        <f>C26/C29</f>
        <v>0.18796992481203006</v>
      </c>
      <c r="D31" s="12">
        <f>D26/C29</f>
        <v>0.8120300751879699</v>
      </c>
      <c r="E31" s="12">
        <f>E26/E29</f>
        <v>0.1736842105263158</v>
      </c>
      <c r="F31" s="12">
        <f>F26/E29</f>
        <v>0.8263157894736842</v>
      </c>
      <c r="G31" s="12">
        <f>G26/G29</f>
        <v>0.04066985645933014</v>
      </c>
      <c r="H31" s="12">
        <f>H26/G29</f>
        <v>0.9593301435406698</v>
      </c>
      <c r="I31" s="12">
        <f>I26/I29</f>
        <v>0</v>
      </c>
      <c r="J31" s="12">
        <f>J26/I29</f>
        <v>1</v>
      </c>
      <c r="K31" s="12">
        <f>K26/K29</f>
        <v>0</v>
      </c>
      <c r="L31" s="12">
        <f>L26/K29</f>
        <v>1</v>
      </c>
      <c r="M31" s="12">
        <f>M26/M29</f>
        <v>0</v>
      </c>
      <c r="N31" s="12">
        <f>N26/M29</f>
        <v>1</v>
      </c>
      <c r="O31" s="12">
        <f>O26/O29</f>
        <v>0</v>
      </c>
      <c r="P31" s="12">
        <f>P26/O29</f>
        <v>1</v>
      </c>
      <c r="Q31" s="12">
        <f>Q26/Q29</f>
        <v>0</v>
      </c>
      <c r="R31" s="12">
        <f>R26/Q29</f>
        <v>1</v>
      </c>
      <c r="S31" s="12">
        <f>S26/S29</f>
        <v>0</v>
      </c>
      <c r="T31" s="12">
        <f>T26/S29</f>
        <v>1</v>
      </c>
      <c r="U31" s="12">
        <f>U26/U29</f>
        <v>0</v>
      </c>
      <c r="V31" s="12">
        <f>V26/U29</f>
        <v>1</v>
      </c>
      <c r="W31" s="12">
        <f>W26/W29</f>
        <v>0</v>
      </c>
      <c r="X31" s="12">
        <f>X26/W29</f>
        <v>1</v>
      </c>
      <c r="Y31" s="12">
        <f>Y26/Y29</f>
        <v>0</v>
      </c>
      <c r="Z31" s="12">
        <f>Z26/Y29</f>
        <v>1</v>
      </c>
    </row>
    <row r="38" ht="13.5" customHeight="1"/>
  </sheetData>
  <sheetProtection/>
  <mergeCells count="12">
    <mergeCell ref="O3:P3"/>
    <mergeCell ref="Q3:R3"/>
    <mergeCell ref="S3:T3"/>
    <mergeCell ref="U3:V3"/>
    <mergeCell ref="W3:X3"/>
    <mergeCell ref="Y3:Z3"/>
    <mergeCell ref="C3:D3"/>
    <mergeCell ref="E3:F3"/>
    <mergeCell ref="G3:H3"/>
    <mergeCell ref="I3:J3"/>
    <mergeCell ref="K3:L3"/>
    <mergeCell ref="M3:N3"/>
  </mergeCells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AD9" sqref="AD9:AD10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 t="s">
        <v>97</v>
      </c>
      <c r="F4" s="7"/>
      <c r="G4" s="21"/>
      <c r="H4" s="21" t="s">
        <v>100</v>
      </c>
      <c r="I4" s="2" t="s">
        <v>100</v>
      </c>
      <c r="J4" s="2"/>
      <c r="K4" s="7"/>
      <c r="L4" s="2" t="s">
        <v>95</v>
      </c>
      <c r="M4" s="2" t="s">
        <v>95</v>
      </c>
      <c r="N4" s="2" t="s">
        <v>95</v>
      </c>
      <c r="O4" s="21" t="s">
        <v>95</v>
      </c>
      <c r="P4" s="2"/>
      <c r="Q4" s="2"/>
      <c r="R4" s="7"/>
      <c r="S4" s="2"/>
      <c r="T4" s="2"/>
      <c r="U4" s="2"/>
      <c r="V4" s="21"/>
      <c r="W4" s="2"/>
      <c r="X4" s="2"/>
      <c r="Y4" s="7"/>
      <c r="Z4" s="2"/>
      <c r="AA4" s="2"/>
      <c r="AB4" s="2"/>
      <c r="AC4" s="21"/>
      <c r="AD4" s="2"/>
      <c r="AE4" s="2"/>
      <c r="AG4" s="3">
        <f>COUNTIF(B4:AE4,"f")</f>
        <v>1</v>
      </c>
      <c r="AH4" s="3">
        <f>COUNTIF(B4:AE4,"m")</f>
        <v>0</v>
      </c>
      <c r="AI4" s="3">
        <f>COUNTIF(B4:AE4,"p")</f>
        <v>6</v>
      </c>
      <c r="AJ4" s="3">
        <f>AJ2-AG4</f>
        <v>31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 t="s">
        <v>96</v>
      </c>
      <c r="N5" s="1" t="s">
        <v>96</v>
      </c>
      <c r="O5" s="1" t="s">
        <v>96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/>
      <c r="H8" s="7"/>
      <c r="I8" s="22"/>
      <c r="J8" s="22"/>
      <c r="K8" s="22"/>
      <c r="L8" s="21"/>
      <c r="M8" s="22"/>
      <c r="N8" s="21"/>
      <c r="O8" s="7"/>
      <c r="P8" s="22"/>
      <c r="Q8" s="22"/>
      <c r="R8" s="22" t="s">
        <v>97</v>
      </c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1</v>
      </c>
      <c r="AH8" s="3">
        <f>COUNTIF(A8:AE8,"m")</f>
        <v>0</v>
      </c>
      <c r="AI8" s="3">
        <f>COUNTIF(A8:AE8,"p")</f>
        <v>0</v>
      </c>
      <c r="AJ8" s="3">
        <f>AJ4-AG8</f>
        <v>30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30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30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30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30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30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30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30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30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30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30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0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M8" sqref="M8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/>
      <c r="F4" s="21"/>
      <c r="G4" s="21"/>
      <c r="H4" s="21"/>
      <c r="I4" s="2"/>
      <c r="J4" s="2"/>
      <c r="K4" s="7"/>
      <c r="L4" s="2"/>
      <c r="M4" s="2"/>
      <c r="N4" s="2"/>
      <c r="O4" s="21"/>
      <c r="P4" s="2" t="s">
        <v>99</v>
      </c>
      <c r="Q4" s="2"/>
      <c r="R4" s="7"/>
      <c r="S4" s="2"/>
      <c r="T4" s="2"/>
      <c r="U4" s="2"/>
      <c r="V4" s="21"/>
      <c r="W4" s="2"/>
      <c r="X4" s="2"/>
      <c r="Y4" s="7"/>
      <c r="Z4" s="2"/>
      <c r="AA4" s="2"/>
      <c r="AB4" s="2"/>
      <c r="AC4" s="21"/>
      <c r="AD4" s="2"/>
      <c r="AE4" s="2"/>
      <c r="AG4" s="3">
        <f>COUNTIF(B4:AE4,"f")</f>
        <v>0</v>
      </c>
      <c r="AH4" s="3">
        <f>COUNTIF(B4:AE4,"m")</f>
        <v>0</v>
      </c>
      <c r="AI4" s="3">
        <f>COUNTIF(B4:AE4,"p")</f>
        <v>0</v>
      </c>
      <c r="AJ4" s="3">
        <f>AJ2-AG4</f>
        <v>32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>
        <v>1.5</v>
      </c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1.5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 t="s">
        <v>95</v>
      </c>
      <c r="H8" s="7"/>
      <c r="I8" s="22"/>
      <c r="J8" s="22"/>
      <c r="K8" s="22"/>
      <c r="L8" s="21"/>
      <c r="M8" s="22" t="s">
        <v>100</v>
      </c>
      <c r="N8" s="21" t="s">
        <v>100</v>
      </c>
      <c r="O8" s="7"/>
      <c r="P8" s="22"/>
      <c r="Q8" s="22"/>
      <c r="R8" s="22"/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3</v>
      </c>
      <c r="AJ8" s="3">
        <f>AJ4-AG8</f>
        <v>32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32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32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32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32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32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32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32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32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32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32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1.5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horizontalDpi="600" verticalDpi="600"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S9" sqref="S9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 t="s">
        <v>94</v>
      </c>
      <c r="F4" s="7"/>
      <c r="G4" s="21" t="s">
        <v>94</v>
      </c>
      <c r="H4" s="21" t="s">
        <v>94</v>
      </c>
      <c r="I4" s="2" t="s">
        <v>94</v>
      </c>
      <c r="J4" s="2"/>
      <c r="K4" s="7"/>
      <c r="L4" s="2"/>
      <c r="M4" s="2"/>
      <c r="N4" s="2"/>
      <c r="O4" s="21"/>
      <c r="P4" s="2"/>
      <c r="Q4" s="2"/>
      <c r="R4" s="7"/>
      <c r="S4" s="2"/>
      <c r="T4" s="2" t="s">
        <v>98</v>
      </c>
      <c r="U4" s="2"/>
      <c r="V4" s="21"/>
      <c r="W4" s="2"/>
      <c r="X4" s="2"/>
      <c r="Y4" s="7"/>
      <c r="Z4" s="2"/>
      <c r="AA4" s="2"/>
      <c r="AB4" s="2" t="s">
        <v>98</v>
      </c>
      <c r="AC4" s="21"/>
      <c r="AD4" s="2"/>
      <c r="AE4" s="2"/>
      <c r="AG4" s="3">
        <f>COUNTIF(B4:AE4,"f")</f>
        <v>4</v>
      </c>
      <c r="AH4" s="3">
        <f>COUNTIF(B4:AE4,"m")</f>
        <v>0</v>
      </c>
      <c r="AI4" s="3">
        <f>COUNTIF(B4:AE4,"p")</f>
        <v>0</v>
      </c>
      <c r="AJ4" s="3">
        <f>AJ2-AG4</f>
        <v>28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>
        <v>0.5</v>
      </c>
      <c r="U5" s="1"/>
      <c r="V5" s="1"/>
      <c r="W5" s="1"/>
      <c r="X5" s="1"/>
      <c r="Y5" s="1"/>
      <c r="Z5" s="1"/>
      <c r="AA5" s="1"/>
      <c r="AB5" s="1">
        <v>0.5</v>
      </c>
      <c r="AC5" s="1"/>
      <c r="AD5" s="1"/>
      <c r="AE5" s="1"/>
      <c r="AI5">
        <f>SUM(A5:AE5)</f>
        <v>1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/>
      <c r="H8" s="7"/>
      <c r="I8" s="22"/>
      <c r="J8" s="22"/>
      <c r="K8" s="22" t="s">
        <v>97</v>
      </c>
      <c r="L8" s="21"/>
      <c r="M8" s="22"/>
      <c r="N8" s="21"/>
      <c r="O8" s="7"/>
      <c r="P8" s="22"/>
      <c r="Q8" s="22"/>
      <c r="R8" s="22"/>
      <c r="S8" s="21" t="s">
        <v>97</v>
      </c>
      <c r="T8" s="21" t="s">
        <v>99</v>
      </c>
      <c r="U8" s="21"/>
      <c r="V8" s="7"/>
      <c r="W8" s="22"/>
      <c r="X8" s="22"/>
      <c r="Y8" s="22"/>
      <c r="Z8" s="21" t="s">
        <v>99</v>
      </c>
      <c r="AA8" s="21"/>
      <c r="AB8" s="21"/>
      <c r="AC8" s="22"/>
      <c r="AD8" s="22"/>
      <c r="AE8" s="22"/>
      <c r="AG8" s="3">
        <f>COUNTIF(A8:AE8,"f")</f>
        <v>2</v>
      </c>
      <c r="AH8" s="3">
        <f>COUNTIF(A8:AE8,"m")</f>
        <v>0</v>
      </c>
      <c r="AI8" s="3">
        <f>COUNTIF(A8:AE8,"p")</f>
        <v>0</v>
      </c>
      <c r="AJ8" s="3">
        <f>AJ4-AG8</f>
        <v>26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>
        <v>0.5</v>
      </c>
      <c r="U9" s="23"/>
      <c r="V9" s="23"/>
      <c r="W9" s="23"/>
      <c r="X9" s="23"/>
      <c r="Y9" s="23"/>
      <c r="Z9" s="23">
        <v>0.1</v>
      </c>
      <c r="AA9" s="23"/>
      <c r="AB9" s="23"/>
      <c r="AC9" s="23"/>
      <c r="AD9" s="23"/>
      <c r="AE9" s="23"/>
      <c r="AI9">
        <f>SUM(A9:AE9)</f>
        <v>0.6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26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26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26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26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26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26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26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26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26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26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1.6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Q10" sqref="Q10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 t="s">
        <v>94</v>
      </c>
      <c r="C4" s="2"/>
      <c r="D4" s="7"/>
      <c r="E4" s="2"/>
      <c r="F4" s="7"/>
      <c r="G4" s="21"/>
      <c r="H4" s="21"/>
      <c r="I4" s="2"/>
      <c r="J4" s="2"/>
      <c r="K4" s="7"/>
      <c r="L4" s="2"/>
      <c r="M4" s="2"/>
      <c r="N4" s="2"/>
      <c r="O4" s="21" t="s">
        <v>98</v>
      </c>
      <c r="P4" s="2"/>
      <c r="Q4" s="2"/>
      <c r="R4" s="7"/>
      <c r="S4" s="2"/>
      <c r="T4" s="2"/>
      <c r="U4" s="2"/>
      <c r="V4" s="21"/>
      <c r="W4" s="2"/>
      <c r="X4" s="2"/>
      <c r="Y4" s="7"/>
      <c r="Z4" s="2"/>
      <c r="AA4" s="2"/>
      <c r="AB4" s="2" t="s">
        <v>98</v>
      </c>
      <c r="AC4" s="21"/>
      <c r="AD4" s="2"/>
      <c r="AE4" s="2"/>
      <c r="AG4" s="3">
        <f>COUNTIF(B4:AE4,"f")</f>
        <v>1</v>
      </c>
      <c r="AH4" s="3">
        <f>COUNTIF(B4:AE4,"m")</f>
        <v>0</v>
      </c>
      <c r="AI4" s="3">
        <f>COUNTIF(B4:AE4,"p")</f>
        <v>0</v>
      </c>
      <c r="AJ4" s="3">
        <f>AJ2-AG4</f>
        <v>31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>
        <v>1.5</v>
      </c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>
        <v>2.5</v>
      </c>
      <c r="AC5" s="1"/>
      <c r="AD5" s="1"/>
      <c r="AE5" s="1"/>
      <c r="AI5">
        <f>SUM(A5:AE5)</f>
        <v>4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/>
      <c r="H8" s="7"/>
      <c r="I8" s="22"/>
      <c r="J8" s="22"/>
      <c r="K8" s="22" t="s">
        <v>97</v>
      </c>
      <c r="L8" s="21"/>
      <c r="M8" s="22"/>
      <c r="N8" s="21"/>
      <c r="O8" s="7"/>
      <c r="P8" s="22" t="s">
        <v>97</v>
      </c>
      <c r="Q8" s="22"/>
      <c r="R8" s="22"/>
      <c r="S8" s="21"/>
      <c r="T8" s="21"/>
      <c r="U8" s="21"/>
      <c r="V8" s="7"/>
      <c r="W8" s="22"/>
      <c r="X8" s="22"/>
      <c r="Y8" s="22"/>
      <c r="Z8" s="21"/>
      <c r="AA8" s="21"/>
      <c r="AB8" s="21"/>
      <c r="AC8" s="22"/>
      <c r="AD8" s="22"/>
      <c r="AE8" s="22"/>
      <c r="AG8" s="3">
        <f>COUNTIF(A8:AE8,"f")</f>
        <v>2</v>
      </c>
      <c r="AH8" s="3">
        <f>COUNTIF(A8:AE8,"m")</f>
        <v>0</v>
      </c>
      <c r="AI8" s="3">
        <f>COUNTIF(A8:AE8,"p")</f>
        <v>0</v>
      </c>
      <c r="AJ8" s="3">
        <f>AJ4-AG8</f>
        <v>29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29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29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29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29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29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29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29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29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29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29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4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W10" sqref="W10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 t="s">
        <v>94</v>
      </c>
      <c r="C4" s="2"/>
      <c r="D4" s="7"/>
      <c r="E4" s="2" t="s">
        <v>94</v>
      </c>
      <c r="F4" s="7"/>
      <c r="G4" s="21"/>
      <c r="H4" s="21"/>
      <c r="I4" s="2"/>
      <c r="J4" s="2"/>
      <c r="K4" s="7"/>
      <c r="L4" s="2"/>
      <c r="M4" s="2"/>
      <c r="N4" s="2"/>
      <c r="O4" s="21"/>
      <c r="P4" s="2"/>
      <c r="Q4" s="2"/>
      <c r="R4" s="7"/>
      <c r="S4" s="2"/>
      <c r="T4" s="2"/>
      <c r="U4" s="2"/>
      <c r="V4" s="21"/>
      <c r="W4" s="2"/>
      <c r="X4" s="2"/>
      <c r="Y4" s="7"/>
      <c r="Z4" s="2"/>
      <c r="AA4" s="2"/>
      <c r="AB4" s="2"/>
      <c r="AC4" s="21"/>
      <c r="AD4" s="2"/>
      <c r="AE4" s="2"/>
      <c r="AG4" s="3">
        <f>COUNTIF(B4:AE4,"f")</f>
        <v>2</v>
      </c>
      <c r="AH4" s="3">
        <f>COUNTIF(B4:AE4,"m")</f>
        <v>0</v>
      </c>
      <c r="AI4" s="3">
        <f>COUNTIF(B4:AE4,"p")</f>
        <v>0</v>
      </c>
      <c r="AJ4" s="3">
        <f>AJ2-AG4</f>
        <v>30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0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/>
      <c r="H8" s="7"/>
      <c r="I8" s="22"/>
      <c r="J8" s="22"/>
      <c r="K8" s="22"/>
      <c r="L8" s="21"/>
      <c r="M8" s="22"/>
      <c r="N8" s="21"/>
      <c r="O8" s="7"/>
      <c r="P8" s="22"/>
      <c r="Q8" s="22"/>
      <c r="R8" s="22"/>
      <c r="S8" s="21"/>
      <c r="T8" s="21"/>
      <c r="U8" s="21"/>
      <c r="V8" s="7"/>
      <c r="W8" s="22" t="s">
        <v>99</v>
      </c>
      <c r="X8" s="22" t="s">
        <v>99</v>
      </c>
      <c r="Y8" s="22"/>
      <c r="Z8" s="21"/>
      <c r="AA8" s="21"/>
      <c r="AB8" s="21"/>
      <c r="AC8" s="22"/>
      <c r="AD8" s="22"/>
      <c r="AE8" s="22"/>
      <c r="AG8" s="3">
        <f>COUNTIF(A8:AE8,"f")</f>
        <v>0</v>
      </c>
      <c r="AH8" s="3">
        <f>COUNTIF(A8:AE8,"m")</f>
        <v>0</v>
      </c>
      <c r="AI8" s="3">
        <f>COUNTIF(A8:AE8,"p")</f>
        <v>0</v>
      </c>
      <c r="AJ8" s="3">
        <f>AJ4-AG8</f>
        <v>30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>
        <v>1</v>
      </c>
      <c r="X9" s="23">
        <v>1</v>
      </c>
      <c r="Y9" s="23"/>
      <c r="Z9" s="23"/>
      <c r="AA9" s="23"/>
      <c r="AB9" s="23"/>
      <c r="AC9" s="23"/>
      <c r="AD9" s="23"/>
      <c r="AE9" s="23"/>
      <c r="AI9">
        <f>SUM(A9:AE9)</f>
        <v>2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30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30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30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30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30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30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30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30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30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30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2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V9" sqref="V9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/>
      <c r="F4" s="21"/>
      <c r="G4" s="21"/>
      <c r="H4" s="21"/>
      <c r="I4" s="2"/>
      <c r="J4" s="2"/>
      <c r="K4" s="7"/>
      <c r="L4" s="2"/>
      <c r="M4" s="2" t="s">
        <v>98</v>
      </c>
      <c r="N4" s="2"/>
      <c r="O4" s="21"/>
      <c r="P4" s="2"/>
      <c r="Q4" s="2"/>
      <c r="R4" s="7"/>
      <c r="S4" s="2"/>
      <c r="T4" s="2"/>
      <c r="U4" s="2"/>
      <c r="V4" s="21"/>
      <c r="W4" s="2"/>
      <c r="X4" s="2"/>
      <c r="Y4" s="7"/>
      <c r="Z4" s="2"/>
      <c r="AA4" s="2" t="s">
        <v>98</v>
      </c>
      <c r="AB4" s="2"/>
      <c r="AC4" s="21"/>
      <c r="AD4" s="2"/>
      <c r="AE4" s="2"/>
      <c r="AG4" s="3">
        <f>COUNTIF(B4:AE4,"f")</f>
        <v>0</v>
      </c>
      <c r="AH4" s="3">
        <f>COUNTIF(B4:AE4,"m")</f>
        <v>0</v>
      </c>
      <c r="AI4" s="3">
        <f>COUNTIF(B4:AE4,"p")</f>
        <v>0</v>
      </c>
      <c r="AJ4" s="3">
        <f>AJ2-AG4</f>
        <v>32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>
        <v>1.5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>
        <v>1.5</v>
      </c>
      <c r="AB5" s="1"/>
      <c r="AC5" s="1"/>
      <c r="AD5" s="1"/>
      <c r="AE5" s="1"/>
      <c r="AI5">
        <f>SUM(A5:AE5)</f>
        <v>3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/>
      <c r="H8" s="7"/>
      <c r="I8" s="22"/>
      <c r="J8" s="22" t="s">
        <v>99</v>
      </c>
      <c r="K8" s="22"/>
      <c r="L8" s="21"/>
      <c r="M8" s="22" t="s">
        <v>97</v>
      </c>
      <c r="N8" s="21"/>
      <c r="O8" s="7"/>
      <c r="P8" s="22"/>
      <c r="Q8" s="22"/>
      <c r="R8" s="22" t="s">
        <v>97</v>
      </c>
      <c r="S8" s="21"/>
      <c r="T8" s="21"/>
      <c r="U8" s="21"/>
      <c r="V8" s="7"/>
      <c r="W8" s="22"/>
      <c r="X8" s="22" t="s">
        <v>97</v>
      </c>
      <c r="Y8" s="22"/>
      <c r="Z8" s="21"/>
      <c r="AA8" s="21"/>
      <c r="AB8" s="21"/>
      <c r="AC8" s="22"/>
      <c r="AD8" s="22"/>
      <c r="AE8" s="22"/>
      <c r="AG8" s="3">
        <f>COUNTIF(A8:AE8,"f")</f>
        <v>3</v>
      </c>
      <c r="AH8" s="3">
        <f>COUNTIF(A8:AE8,"m")</f>
        <v>0</v>
      </c>
      <c r="AI8" s="3">
        <f>COUNTIF(A8:AE8,"p")</f>
        <v>0</v>
      </c>
      <c r="AJ8" s="3">
        <f>AJ4-AG8</f>
        <v>29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>
        <v>1.5</v>
      </c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1.5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/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0</v>
      </c>
      <c r="AH12" s="3">
        <f>COUNTIF(A12:AE12,"m")</f>
        <v>0</v>
      </c>
      <c r="AI12" s="3">
        <f>COUNTIF(A12:AE12,"p")</f>
        <v>0</v>
      </c>
      <c r="AJ12" s="3">
        <f>AJ8-AG12</f>
        <v>29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29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29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29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29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29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29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29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29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29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4.5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J60"/>
  <sheetViews>
    <sheetView zoomScalePageLayoutView="0" workbookViewId="0" topLeftCell="A1">
      <selection activeCell="F8" sqref="F8:F9"/>
    </sheetView>
  </sheetViews>
  <sheetFormatPr defaultColWidth="9.140625" defaultRowHeight="15"/>
  <cols>
    <col min="1" max="31" width="4.28125" style="0" customWidth="1"/>
    <col min="32" max="33" width="5.28125" style="0" customWidth="1"/>
    <col min="34" max="34" width="6.00390625" style="0" customWidth="1"/>
    <col min="35" max="35" width="7.00390625" style="0" customWidth="1"/>
    <col min="36" max="36" width="6.28125" style="0" customWidth="1"/>
  </cols>
  <sheetData>
    <row r="1" spans="1:36" ht="18" customHeight="1">
      <c r="A1" s="4" t="s">
        <v>93</v>
      </c>
      <c r="AG1" t="s">
        <v>92</v>
      </c>
      <c r="AJ1">
        <v>0</v>
      </c>
    </row>
    <row r="2" spans="1:36" ht="18" customHeight="1">
      <c r="A2" s="5" t="s">
        <v>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G2" s="6" t="s">
        <v>58</v>
      </c>
      <c r="AJ2" s="2">
        <f>AJ1+32</f>
        <v>32</v>
      </c>
    </row>
    <row r="3" spans="1:36" ht="18" customHeight="1">
      <c r="A3" s="3">
        <v>1</v>
      </c>
      <c r="B3" s="3">
        <f>A3+1</f>
        <v>2</v>
      </c>
      <c r="C3" s="3">
        <f aca="true" t="shared" si="0" ref="C3:AE3">B3+1</f>
        <v>3</v>
      </c>
      <c r="D3" s="3">
        <f t="shared" si="0"/>
        <v>4</v>
      </c>
      <c r="E3" s="3">
        <f t="shared" si="0"/>
        <v>5</v>
      </c>
      <c r="F3" s="3">
        <f t="shared" si="0"/>
        <v>6</v>
      </c>
      <c r="G3" s="3">
        <f t="shared" si="0"/>
        <v>7</v>
      </c>
      <c r="H3" s="3">
        <f t="shared" si="0"/>
        <v>8</v>
      </c>
      <c r="I3" s="3">
        <f t="shared" si="0"/>
        <v>9</v>
      </c>
      <c r="J3" s="3">
        <f t="shared" si="0"/>
        <v>10</v>
      </c>
      <c r="K3" s="3">
        <f t="shared" si="0"/>
        <v>11</v>
      </c>
      <c r="L3" s="3">
        <f t="shared" si="0"/>
        <v>12</v>
      </c>
      <c r="M3" s="3">
        <f t="shared" si="0"/>
        <v>13</v>
      </c>
      <c r="N3" s="3">
        <f t="shared" si="0"/>
        <v>14</v>
      </c>
      <c r="O3" s="3">
        <f t="shared" si="0"/>
        <v>15</v>
      </c>
      <c r="P3" s="3">
        <f t="shared" si="0"/>
        <v>16</v>
      </c>
      <c r="Q3" s="3">
        <f t="shared" si="0"/>
        <v>17</v>
      </c>
      <c r="R3" s="3">
        <f t="shared" si="0"/>
        <v>18</v>
      </c>
      <c r="S3" s="3">
        <f t="shared" si="0"/>
        <v>19</v>
      </c>
      <c r="T3" s="3">
        <f t="shared" si="0"/>
        <v>20</v>
      </c>
      <c r="U3" s="3">
        <f t="shared" si="0"/>
        <v>21</v>
      </c>
      <c r="V3" s="3">
        <f t="shared" si="0"/>
        <v>22</v>
      </c>
      <c r="W3" s="3">
        <f t="shared" si="0"/>
        <v>23</v>
      </c>
      <c r="X3" s="3">
        <f t="shared" si="0"/>
        <v>24</v>
      </c>
      <c r="Y3" s="3">
        <f t="shared" si="0"/>
        <v>25</v>
      </c>
      <c r="Z3" s="3">
        <f t="shared" si="0"/>
        <v>26</v>
      </c>
      <c r="AA3" s="3">
        <f t="shared" si="0"/>
        <v>27</v>
      </c>
      <c r="AB3" s="3">
        <f t="shared" si="0"/>
        <v>28</v>
      </c>
      <c r="AC3" s="3">
        <f t="shared" si="0"/>
        <v>29</v>
      </c>
      <c r="AD3" s="3">
        <f t="shared" si="0"/>
        <v>30</v>
      </c>
      <c r="AE3" s="3">
        <f t="shared" si="0"/>
        <v>31</v>
      </c>
      <c r="AG3" s="3" t="s">
        <v>13</v>
      </c>
      <c r="AH3" s="3" t="s">
        <v>14</v>
      </c>
      <c r="AI3" s="3" t="s">
        <v>15</v>
      </c>
      <c r="AJ3" s="3" t="s">
        <v>16</v>
      </c>
    </row>
    <row r="4" spans="1:36" ht="18" customHeight="1">
      <c r="A4" s="2"/>
      <c r="B4" s="2"/>
      <c r="C4" s="2"/>
      <c r="D4" s="7"/>
      <c r="E4" s="2"/>
      <c r="F4" s="21"/>
      <c r="G4" s="21"/>
      <c r="H4" s="21"/>
      <c r="I4" s="2"/>
      <c r="J4" s="2"/>
      <c r="K4" s="7"/>
      <c r="L4" s="2" t="s">
        <v>94</v>
      </c>
      <c r="M4" s="2"/>
      <c r="N4" s="2" t="s">
        <v>94</v>
      </c>
      <c r="O4" s="21"/>
      <c r="P4" s="2"/>
      <c r="Q4" s="2"/>
      <c r="R4" s="7"/>
      <c r="S4" s="2" t="s">
        <v>99</v>
      </c>
      <c r="T4" s="2"/>
      <c r="U4" s="2"/>
      <c r="V4" s="21"/>
      <c r="W4" s="2"/>
      <c r="X4" s="2"/>
      <c r="Y4" s="7"/>
      <c r="Z4" s="2"/>
      <c r="AA4" s="2"/>
      <c r="AB4" s="2"/>
      <c r="AC4" s="21"/>
      <c r="AD4" s="2"/>
      <c r="AE4" s="2"/>
      <c r="AG4" s="3">
        <f>COUNTIF(B4:AE4,"f")</f>
        <v>2</v>
      </c>
      <c r="AH4" s="3">
        <f>COUNTIF(B4:AE4,"m")</f>
        <v>0</v>
      </c>
      <c r="AI4" s="3">
        <f>COUNTIF(B4:AE4,"p")</f>
        <v>0</v>
      </c>
      <c r="AJ4" s="3">
        <f>AJ2-AG4</f>
        <v>30</v>
      </c>
    </row>
    <row r="5" spans="1:35" ht="18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>
        <v>2</v>
      </c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I5">
        <f>SUM(A5:AE5)</f>
        <v>2</v>
      </c>
    </row>
    <row r="6" spans="1:31" ht="18" customHeight="1">
      <c r="A6" s="5" t="s">
        <v>1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</row>
    <row r="7" spans="1:36" ht="18" customHeight="1">
      <c r="A7" s="3">
        <v>1</v>
      </c>
      <c r="B7" s="3">
        <f>A7+1</f>
        <v>2</v>
      </c>
      <c r="C7" s="3">
        <f aca="true" t="shared" si="1" ref="C7:AB7">B7+1</f>
        <v>3</v>
      </c>
      <c r="D7" s="3">
        <f t="shared" si="1"/>
        <v>4</v>
      </c>
      <c r="E7" s="3">
        <f t="shared" si="1"/>
        <v>5</v>
      </c>
      <c r="F7" s="3">
        <f t="shared" si="1"/>
        <v>6</v>
      </c>
      <c r="G7" s="3">
        <f t="shared" si="1"/>
        <v>7</v>
      </c>
      <c r="H7" s="3">
        <f t="shared" si="1"/>
        <v>8</v>
      </c>
      <c r="I7" s="3">
        <f t="shared" si="1"/>
        <v>9</v>
      </c>
      <c r="J7" s="3">
        <f t="shared" si="1"/>
        <v>10</v>
      </c>
      <c r="K7" s="3">
        <f t="shared" si="1"/>
        <v>11</v>
      </c>
      <c r="L7" s="3">
        <f t="shared" si="1"/>
        <v>12</v>
      </c>
      <c r="M7" s="3">
        <f t="shared" si="1"/>
        <v>13</v>
      </c>
      <c r="N7" s="3">
        <f t="shared" si="1"/>
        <v>14</v>
      </c>
      <c r="O7" s="3">
        <f t="shared" si="1"/>
        <v>15</v>
      </c>
      <c r="P7" s="3">
        <f t="shared" si="1"/>
        <v>16</v>
      </c>
      <c r="Q7" s="3">
        <f t="shared" si="1"/>
        <v>17</v>
      </c>
      <c r="R7" s="3">
        <f t="shared" si="1"/>
        <v>18</v>
      </c>
      <c r="S7" s="3">
        <f t="shared" si="1"/>
        <v>19</v>
      </c>
      <c r="T7" s="3">
        <f t="shared" si="1"/>
        <v>20</v>
      </c>
      <c r="U7" s="3">
        <f t="shared" si="1"/>
        <v>21</v>
      </c>
      <c r="V7" s="3">
        <f t="shared" si="1"/>
        <v>22</v>
      </c>
      <c r="W7" s="3">
        <f t="shared" si="1"/>
        <v>23</v>
      </c>
      <c r="X7" s="3">
        <f t="shared" si="1"/>
        <v>24</v>
      </c>
      <c r="Y7" s="3">
        <f t="shared" si="1"/>
        <v>25</v>
      </c>
      <c r="Z7" s="3">
        <f t="shared" si="1"/>
        <v>26</v>
      </c>
      <c r="AA7" s="3">
        <f t="shared" si="1"/>
        <v>27</v>
      </c>
      <c r="AB7" s="3">
        <f t="shared" si="1"/>
        <v>28</v>
      </c>
      <c r="AC7" s="3"/>
      <c r="AD7" s="3"/>
      <c r="AE7" s="3"/>
      <c r="AG7" s="3" t="s">
        <v>13</v>
      </c>
      <c r="AH7" s="3" t="s">
        <v>14</v>
      </c>
      <c r="AI7" s="3" t="s">
        <v>15</v>
      </c>
      <c r="AJ7" s="3" t="s">
        <v>16</v>
      </c>
    </row>
    <row r="8" spans="1:36" ht="18" customHeight="1">
      <c r="A8" s="7"/>
      <c r="B8" s="22"/>
      <c r="C8" s="22"/>
      <c r="D8" s="22"/>
      <c r="E8" s="21"/>
      <c r="F8" s="21"/>
      <c r="G8" s="21"/>
      <c r="H8" s="7"/>
      <c r="I8" s="22"/>
      <c r="J8" s="22"/>
      <c r="K8" s="22"/>
      <c r="L8" s="21"/>
      <c r="M8" s="22"/>
      <c r="N8" s="21"/>
      <c r="O8" s="7"/>
      <c r="P8" s="22"/>
      <c r="Q8" s="22"/>
      <c r="R8" s="22"/>
      <c r="S8" s="21"/>
      <c r="T8" s="21"/>
      <c r="U8" s="21"/>
      <c r="V8" s="7"/>
      <c r="W8" s="22"/>
      <c r="X8" s="22"/>
      <c r="Y8" s="22"/>
      <c r="Z8" s="21"/>
      <c r="AA8" s="21" t="s">
        <v>97</v>
      </c>
      <c r="AB8" s="21"/>
      <c r="AC8" s="22"/>
      <c r="AD8" s="22"/>
      <c r="AE8" s="22"/>
      <c r="AG8" s="3">
        <f>COUNTIF(A8:AE8,"f")</f>
        <v>1</v>
      </c>
      <c r="AH8" s="3">
        <f>COUNTIF(A8:AE8,"m")</f>
        <v>0</v>
      </c>
      <c r="AI8" s="3">
        <f>COUNTIF(A8:AE8,"p")</f>
        <v>0</v>
      </c>
      <c r="AJ8" s="3">
        <f>AJ4-AG8</f>
        <v>29</v>
      </c>
    </row>
    <row r="9" spans="1:35" ht="18" customHeight="1">
      <c r="A9" s="1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I9">
        <f>SUM(A9:AE9)</f>
        <v>0</v>
      </c>
    </row>
    <row r="10" spans="1:31" ht="18" customHeight="1">
      <c r="A10" s="4" t="s">
        <v>2</v>
      </c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</row>
    <row r="11" spans="1:36" ht="18" customHeight="1">
      <c r="A11" s="3">
        <v>1</v>
      </c>
      <c r="B11" s="22">
        <f>A11+1</f>
        <v>2</v>
      </c>
      <c r="C11" s="22">
        <f aca="true" t="shared" si="2" ref="C11:AE11">B11+1</f>
        <v>3</v>
      </c>
      <c r="D11" s="22">
        <f t="shared" si="2"/>
        <v>4</v>
      </c>
      <c r="E11" s="22">
        <f t="shared" si="2"/>
        <v>5</v>
      </c>
      <c r="F11" s="22">
        <f t="shared" si="2"/>
        <v>6</v>
      </c>
      <c r="G11" s="22">
        <f t="shared" si="2"/>
        <v>7</v>
      </c>
      <c r="H11" s="22">
        <f t="shared" si="2"/>
        <v>8</v>
      </c>
      <c r="I11" s="22">
        <f t="shared" si="2"/>
        <v>9</v>
      </c>
      <c r="J11" s="22">
        <f t="shared" si="2"/>
        <v>10</v>
      </c>
      <c r="K11" s="22">
        <f t="shared" si="2"/>
        <v>11</v>
      </c>
      <c r="L11" s="22">
        <f t="shared" si="2"/>
        <v>12</v>
      </c>
      <c r="M11" s="22">
        <f t="shared" si="2"/>
        <v>13</v>
      </c>
      <c r="N11" s="22">
        <f t="shared" si="2"/>
        <v>14</v>
      </c>
      <c r="O11" s="22">
        <f t="shared" si="2"/>
        <v>15</v>
      </c>
      <c r="P11" s="22">
        <f t="shared" si="2"/>
        <v>16</v>
      </c>
      <c r="Q11" s="22">
        <f t="shared" si="2"/>
        <v>17</v>
      </c>
      <c r="R11" s="22">
        <f t="shared" si="2"/>
        <v>18</v>
      </c>
      <c r="S11" s="22">
        <f t="shared" si="2"/>
        <v>19</v>
      </c>
      <c r="T11" s="22">
        <f t="shared" si="2"/>
        <v>20</v>
      </c>
      <c r="U11" s="22">
        <f t="shared" si="2"/>
        <v>21</v>
      </c>
      <c r="V11" s="22">
        <f t="shared" si="2"/>
        <v>22</v>
      </c>
      <c r="W11" s="22">
        <f t="shared" si="2"/>
        <v>23</v>
      </c>
      <c r="X11" s="22">
        <f t="shared" si="2"/>
        <v>24</v>
      </c>
      <c r="Y11" s="22">
        <f t="shared" si="2"/>
        <v>25</v>
      </c>
      <c r="Z11" s="22">
        <f t="shared" si="2"/>
        <v>26</v>
      </c>
      <c r="AA11" s="22">
        <f t="shared" si="2"/>
        <v>27</v>
      </c>
      <c r="AB11" s="22">
        <f t="shared" si="2"/>
        <v>28</v>
      </c>
      <c r="AC11" s="22">
        <f t="shared" si="2"/>
        <v>29</v>
      </c>
      <c r="AD11" s="22">
        <f t="shared" si="2"/>
        <v>30</v>
      </c>
      <c r="AE11" s="22">
        <f t="shared" si="2"/>
        <v>31</v>
      </c>
      <c r="AG11" s="3" t="s">
        <v>13</v>
      </c>
      <c r="AH11" s="3" t="s">
        <v>14</v>
      </c>
      <c r="AI11" s="3" t="s">
        <v>15</v>
      </c>
      <c r="AJ11" s="3" t="s">
        <v>12</v>
      </c>
    </row>
    <row r="12" spans="1:36" ht="18" customHeight="1">
      <c r="A12" s="7"/>
      <c r="B12" s="22" t="s">
        <v>97</v>
      </c>
      <c r="C12" s="22"/>
      <c r="D12" s="21"/>
      <c r="E12" s="22"/>
      <c r="F12" s="22"/>
      <c r="G12" s="21"/>
      <c r="H12" s="7"/>
      <c r="I12" s="22"/>
      <c r="J12" s="22"/>
      <c r="K12" s="21"/>
      <c r="L12" s="22"/>
      <c r="M12" s="22"/>
      <c r="N12" s="21"/>
      <c r="O12" s="7"/>
      <c r="P12" s="22"/>
      <c r="Q12" s="22"/>
      <c r="R12" s="21"/>
      <c r="S12" s="22"/>
      <c r="T12" s="22"/>
      <c r="U12" s="21"/>
      <c r="V12" s="7"/>
      <c r="W12" s="22"/>
      <c r="X12" s="22"/>
      <c r="Y12" s="21"/>
      <c r="Z12" s="22"/>
      <c r="AA12" s="22"/>
      <c r="AB12" s="21"/>
      <c r="AC12" s="7"/>
      <c r="AD12" s="22"/>
      <c r="AE12" s="22"/>
      <c r="AG12" s="3">
        <f>COUNTIF(A12:AE12,"f")</f>
        <v>1</v>
      </c>
      <c r="AH12" s="3">
        <f>COUNTIF(A12:AE12,"m")</f>
        <v>0</v>
      </c>
      <c r="AI12" s="3">
        <f>COUNTIF(A12:AE12,"p")</f>
        <v>0</v>
      </c>
      <c r="AJ12" s="3">
        <f>AJ8-AG12</f>
        <v>28</v>
      </c>
    </row>
    <row r="13" spans="1:35" ht="18" customHeight="1">
      <c r="A13" s="1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I13">
        <f>SUM(A13:AE13)</f>
        <v>0</v>
      </c>
    </row>
    <row r="14" spans="1:31" ht="18" customHeight="1">
      <c r="A14" s="4" t="s">
        <v>3</v>
      </c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</row>
    <row r="15" spans="1:36" ht="18" customHeight="1">
      <c r="A15" s="3">
        <v>1</v>
      </c>
      <c r="B15" s="22">
        <f>A15+1</f>
        <v>2</v>
      </c>
      <c r="C15" s="22">
        <f aca="true" t="shared" si="3" ref="C15:AD15">B15+1</f>
        <v>3</v>
      </c>
      <c r="D15" s="22">
        <f t="shared" si="3"/>
        <v>4</v>
      </c>
      <c r="E15" s="22">
        <f t="shared" si="3"/>
        <v>5</v>
      </c>
      <c r="F15" s="22">
        <f t="shared" si="3"/>
        <v>6</v>
      </c>
      <c r="G15" s="22">
        <f t="shared" si="3"/>
        <v>7</v>
      </c>
      <c r="H15" s="22">
        <f t="shared" si="3"/>
        <v>8</v>
      </c>
      <c r="I15" s="22">
        <f t="shared" si="3"/>
        <v>9</v>
      </c>
      <c r="J15" s="22">
        <f t="shared" si="3"/>
        <v>10</v>
      </c>
      <c r="K15" s="22">
        <f t="shared" si="3"/>
        <v>11</v>
      </c>
      <c r="L15" s="22">
        <f t="shared" si="3"/>
        <v>12</v>
      </c>
      <c r="M15" s="22">
        <f t="shared" si="3"/>
        <v>13</v>
      </c>
      <c r="N15" s="22">
        <f t="shared" si="3"/>
        <v>14</v>
      </c>
      <c r="O15" s="22">
        <f t="shared" si="3"/>
        <v>15</v>
      </c>
      <c r="P15" s="22">
        <f t="shared" si="3"/>
        <v>16</v>
      </c>
      <c r="Q15" s="22">
        <f t="shared" si="3"/>
        <v>17</v>
      </c>
      <c r="R15" s="22">
        <f t="shared" si="3"/>
        <v>18</v>
      </c>
      <c r="S15" s="22">
        <f t="shared" si="3"/>
        <v>19</v>
      </c>
      <c r="T15" s="22">
        <f t="shared" si="3"/>
        <v>20</v>
      </c>
      <c r="U15" s="22">
        <f t="shared" si="3"/>
        <v>21</v>
      </c>
      <c r="V15" s="22">
        <f t="shared" si="3"/>
        <v>22</v>
      </c>
      <c r="W15" s="22">
        <f t="shared" si="3"/>
        <v>23</v>
      </c>
      <c r="X15" s="22">
        <f t="shared" si="3"/>
        <v>24</v>
      </c>
      <c r="Y15" s="22">
        <f t="shared" si="3"/>
        <v>25</v>
      </c>
      <c r="Z15" s="22">
        <f t="shared" si="3"/>
        <v>26</v>
      </c>
      <c r="AA15" s="22">
        <f t="shared" si="3"/>
        <v>27</v>
      </c>
      <c r="AB15" s="22">
        <f t="shared" si="3"/>
        <v>28</v>
      </c>
      <c r="AC15" s="22">
        <f t="shared" si="3"/>
        <v>29</v>
      </c>
      <c r="AD15" s="22">
        <f t="shared" si="3"/>
        <v>30</v>
      </c>
      <c r="AE15" s="23"/>
      <c r="AG15" s="3" t="s">
        <v>13</v>
      </c>
      <c r="AH15" s="3" t="s">
        <v>14</v>
      </c>
      <c r="AI15" s="3" t="s">
        <v>15</v>
      </c>
      <c r="AJ15" s="3" t="s">
        <v>12</v>
      </c>
    </row>
    <row r="16" spans="1:36" ht="18" customHeight="1">
      <c r="A16" s="21"/>
      <c r="B16" s="22"/>
      <c r="C16" s="22"/>
      <c r="D16" s="22"/>
      <c r="E16" s="7"/>
      <c r="F16" s="7"/>
      <c r="G16" s="22"/>
      <c r="H16" s="21"/>
      <c r="I16" s="21"/>
      <c r="J16" s="22"/>
      <c r="K16" s="22"/>
      <c r="L16" s="7"/>
      <c r="M16" s="22"/>
      <c r="N16" s="22"/>
      <c r="O16" s="21"/>
      <c r="P16" s="22"/>
      <c r="Q16" s="22"/>
      <c r="R16" s="22"/>
      <c r="S16" s="7"/>
      <c r="T16" s="22"/>
      <c r="U16" s="22"/>
      <c r="V16" s="21"/>
      <c r="W16" s="22"/>
      <c r="X16" s="22"/>
      <c r="Y16" s="7"/>
      <c r="Z16" s="7"/>
      <c r="AA16" s="22"/>
      <c r="AB16" s="22"/>
      <c r="AC16" s="21"/>
      <c r="AD16" s="22"/>
      <c r="AE16" s="23"/>
      <c r="AG16" s="3">
        <f>COUNTIF(A16:AE16,"f")</f>
        <v>0</v>
      </c>
      <c r="AH16" s="3">
        <f>COUNTIF(A16:AE16,"m")</f>
        <v>0</v>
      </c>
      <c r="AI16" s="3">
        <f>COUNTIF(A16:AE16,"p")</f>
        <v>0</v>
      </c>
      <c r="AJ16" s="3">
        <f>AJ12-AG16</f>
        <v>28</v>
      </c>
    </row>
    <row r="17" spans="1:35" ht="18" customHeight="1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I17">
        <f>SUM(A17:AE17)</f>
        <v>0</v>
      </c>
    </row>
    <row r="18" spans="1:31" ht="18" customHeight="1">
      <c r="A18" s="25" t="s">
        <v>4</v>
      </c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</row>
    <row r="19" spans="1:36" ht="18" customHeight="1">
      <c r="A19" s="22">
        <v>1</v>
      </c>
      <c r="B19" s="22">
        <f>A19+1</f>
        <v>2</v>
      </c>
      <c r="C19" s="22">
        <f aca="true" t="shared" si="4" ref="C19:AE19">B19+1</f>
        <v>3</v>
      </c>
      <c r="D19" s="22">
        <f t="shared" si="4"/>
        <v>4</v>
      </c>
      <c r="E19" s="22">
        <f t="shared" si="4"/>
        <v>5</v>
      </c>
      <c r="F19" s="22">
        <f t="shared" si="4"/>
        <v>6</v>
      </c>
      <c r="G19" s="22">
        <f t="shared" si="4"/>
        <v>7</v>
      </c>
      <c r="H19" s="22">
        <f t="shared" si="4"/>
        <v>8</v>
      </c>
      <c r="I19" s="22">
        <f t="shared" si="4"/>
        <v>9</v>
      </c>
      <c r="J19" s="22">
        <f t="shared" si="4"/>
        <v>10</v>
      </c>
      <c r="K19" s="22">
        <f t="shared" si="4"/>
        <v>11</v>
      </c>
      <c r="L19" s="22">
        <f t="shared" si="4"/>
        <v>12</v>
      </c>
      <c r="M19" s="22">
        <f t="shared" si="4"/>
        <v>13</v>
      </c>
      <c r="N19" s="22">
        <f t="shared" si="4"/>
        <v>14</v>
      </c>
      <c r="O19" s="22">
        <f t="shared" si="4"/>
        <v>15</v>
      </c>
      <c r="P19" s="22">
        <f t="shared" si="4"/>
        <v>16</v>
      </c>
      <c r="Q19" s="22">
        <f t="shared" si="4"/>
        <v>17</v>
      </c>
      <c r="R19" s="22">
        <f t="shared" si="4"/>
        <v>18</v>
      </c>
      <c r="S19" s="22">
        <f t="shared" si="4"/>
        <v>19</v>
      </c>
      <c r="T19" s="22">
        <f t="shared" si="4"/>
        <v>20</v>
      </c>
      <c r="U19" s="22">
        <f t="shared" si="4"/>
        <v>21</v>
      </c>
      <c r="V19" s="22">
        <f t="shared" si="4"/>
        <v>22</v>
      </c>
      <c r="W19" s="22">
        <f t="shared" si="4"/>
        <v>23</v>
      </c>
      <c r="X19" s="22">
        <f t="shared" si="4"/>
        <v>24</v>
      </c>
      <c r="Y19" s="22">
        <f t="shared" si="4"/>
        <v>25</v>
      </c>
      <c r="Z19" s="22">
        <f t="shared" si="4"/>
        <v>26</v>
      </c>
      <c r="AA19" s="22">
        <f t="shared" si="4"/>
        <v>27</v>
      </c>
      <c r="AB19" s="22">
        <f t="shared" si="4"/>
        <v>28</v>
      </c>
      <c r="AC19" s="22">
        <f t="shared" si="4"/>
        <v>29</v>
      </c>
      <c r="AD19" s="22">
        <f t="shared" si="4"/>
        <v>30</v>
      </c>
      <c r="AE19" s="22">
        <f t="shared" si="4"/>
        <v>31</v>
      </c>
      <c r="AG19" s="3" t="s">
        <v>13</v>
      </c>
      <c r="AH19" s="3" t="s">
        <v>14</v>
      </c>
      <c r="AI19" s="3" t="s">
        <v>15</v>
      </c>
      <c r="AJ19" s="3" t="s">
        <v>12</v>
      </c>
    </row>
    <row r="20" spans="1:36" ht="18" customHeight="1">
      <c r="A20" s="7"/>
      <c r="B20" s="22"/>
      <c r="C20" s="7"/>
      <c r="D20" s="22"/>
      <c r="E20" s="22"/>
      <c r="F20" s="21"/>
      <c r="G20" s="22"/>
      <c r="H20" s="22"/>
      <c r="I20" s="22"/>
      <c r="J20" s="7"/>
      <c r="K20" s="22"/>
      <c r="L20" s="22"/>
      <c r="M20" s="21"/>
      <c r="N20" s="22"/>
      <c r="O20" s="22"/>
      <c r="P20" s="22"/>
      <c r="Q20" s="7"/>
      <c r="R20" s="22"/>
      <c r="S20" s="22"/>
      <c r="T20" s="21"/>
      <c r="U20" s="22"/>
      <c r="V20" s="22"/>
      <c r="W20" s="22"/>
      <c r="X20" s="7"/>
      <c r="Y20" s="22"/>
      <c r="Z20" s="22"/>
      <c r="AA20" s="21"/>
      <c r="AB20" s="22"/>
      <c r="AC20" s="22"/>
      <c r="AD20" s="22"/>
      <c r="AE20" s="7"/>
      <c r="AG20" s="3">
        <f>COUNTIF(A20:AE20,"f")</f>
        <v>0</v>
      </c>
      <c r="AH20" s="3">
        <f>COUNTIF(A20:AE20,"m")</f>
        <v>0</v>
      </c>
      <c r="AI20" s="3">
        <f>COUNTIF(A20:AE20,"p")</f>
        <v>0</v>
      </c>
      <c r="AJ20" s="3">
        <f>AJ16-AG20</f>
        <v>28</v>
      </c>
    </row>
    <row r="21" spans="1:35" ht="18" customHeight="1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I21">
        <f>SUM(A21:AE21)</f>
        <v>0</v>
      </c>
    </row>
    <row r="22" spans="1:31" ht="18" customHeight="1">
      <c r="A22" s="25" t="s">
        <v>5</v>
      </c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</row>
    <row r="23" spans="1:36" ht="18" customHeight="1">
      <c r="A23" s="22">
        <v>1</v>
      </c>
      <c r="B23" s="22">
        <f>A23+1</f>
        <v>2</v>
      </c>
      <c r="C23" s="22">
        <f aca="true" t="shared" si="5" ref="C23:AD23">B23+1</f>
        <v>3</v>
      </c>
      <c r="D23" s="22">
        <f t="shared" si="5"/>
        <v>4</v>
      </c>
      <c r="E23" s="22">
        <f t="shared" si="5"/>
        <v>5</v>
      </c>
      <c r="F23" s="22">
        <f t="shared" si="5"/>
        <v>6</v>
      </c>
      <c r="G23" s="22">
        <f t="shared" si="5"/>
        <v>7</v>
      </c>
      <c r="H23" s="22">
        <f t="shared" si="5"/>
        <v>8</v>
      </c>
      <c r="I23" s="22">
        <f t="shared" si="5"/>
        <v>9</v>
      </c>
      <c r="J23" s="22">
        <f t="shared" si="5"/>
        <v>10</v>
      </c>
      <c r="K23" s="22">
        <f t="shared" si="5"/>
        <v>11</v>
      </c>
      <c r="L23" s="22">
        <f t="shared" si="5"/>
        <v>12</v>
      </c>
      <c r="M23" s="22">
        <f t="shared" si="5"/>
        <v>13</v>
      </c>
      <c r="N23" s="22">
        <f t="shared" si="5"/>
        <v>14</v>
      </c>
      <c r="O23" s="22">
        <f t="shared" si="5"/>
        <v>15</v>
      </c>
      <c r="P23" s="22">
        <f t="shared" si="5"/>
        <v>16</v>
      </c>
      <c r="Q23" s="22">
        <f t="shared" si="5"/>
        <v>17</v>
      </c>
      <c r="R23" s="22">
        <f t="shared" si="5"/>
        <v>18</v>
      </c>
      <c r="S23" s="22">
        <f t="shared" si="5"/>
        <v>19</v>
      </c>
      <c r="T23" s="22">
        <f t="shared" si="5"/>
        <v>20</v>
      </c>
      <c r="U23" s="22">
        <f t="shared" si="5"/>
        <v>21</v>
      </c>
      <c r="V23" s="22">
        <f t="shared" si="5"/>
        <v>22</v>
      </c>
      <c r="W23" s="22">
        <f t="shared" si="5"/>
        <v>23</v>
      </c>
      <c r="X23" s="22">
        <f t="shared" si="5"/>
        <v>24</v>
      </c>
      <c r="Y23" s="22">
        <f t="shared" si="5"/>
        <v>25</v>
      </c>
      <c r="Z23" s="22">
        <f t="shared" si="5"/>
        <v>26</v>
      </c>
      <c r="AA23" s="22">
        <f t="shared" si="5"/>
        <v>27</v>
      </c>
      <c r="AB23" s="22">
        <f t="shared" si="5"/>
        <v>28</v>
      </c>
      <c r="AC23" s="22">
        <f t="shared" si="5"/>
        <v>29</v>
      </c>
      <c r="AD23" s="22">
        <f t="shared" si="5"/>
        <v>30</v>
      </c>
      <c r="AE23" s="23"/>
      <c r="AG23" s="3" t="s">
        <v>13</v>
      </c>
      <c r="AH23" s="3" t="s">
        <v>14</v>
      </c>
      <c r="AI23" s="3" t="s">
        <v>15</v>
      </c>
      <c r="AJ23" s="3" t="s">
        <v>12</v>
      </c>
    </row>
    <row r="24" spans="1:36" ht="18" customHeight="1">
      <c r="A24" s="7"/>
      <c r="B24" s="21"/>
      <c r="C24" s="21"/>
      <c r="D24" s="22"/>
      <c r="E24" s="22"/>
      <c r="F24" s="22"/>
      <c r="G24" s="7"/>
      <c r="H24" s="22"/>
      <c r="I24" s="22"/>
      <c r="J24" s="21"/>
      <c r="K24" s="22"/>
      <c r="L24" s="22"/>
      <c r="M24" s="22"/>
      <c r="N24" s="7"/>
      <c r="O24" s="22"/>
      <c r="P24" s="22"/>
      <c r="Q24" s="21"/>
      <c r="R24" s="22"/>
      <c r="S24" s="22"/>
      <c r="T24" s="22"/>
      <c r="U24" s="7"/>
      <c r="V24" s="22"/>
      <c r="W24" s="22"/>
      <c r="X24" s="21"/>
      <c r="Y24" s="22"/>
      <c r="Z24" s="22"/>
      <c r="AA24" s="22"/>
      <c r="AB24" s="7"/>
      <c r="AC24" s="22"/>
      <c r="AD24" s="22"/>
      <c r="AE24" s="23"/>
      <c r="AG24" s="3">
        <f>COUNTIF(A24:AE24,"f")</f>
        <v>0</v>
      </c>
      <c r="AH24" s="3">
        <f>COUNTIF(A24:AE24,"m")</f>
        <v>0</v>
      </c>
      <c r="AI24" s="3">
        <f>COUNTIF(A24:AE24,"p")</f>
        <v>0</v>
      </c>
      <c r="AJ24" s="3">
        <f>AJ20-AG24</f>
        <v>28</v>
      </c>
    </row>
    <row r="25" spans="1:35" ht="18" customHeight="1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I25">
        <f>SUM(A25:AE25)</f>
        <v>0</v>
      </c>
    </row>
    <row r="26" spans="1:31" ht="18" customHeight="1">
      <c r="A26" s="25" t="s">
        <v>6</v>
      </c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</row>
    <row r="27" spans="1:36" s="1" customFormat="1" ht="18" customHeight="1">
      <c r="A27" s="22">
        <v>1</v>
      </c>
      <c r="B27" s="22">
        <f>A27+1</f>
        <v>2</v>
      </c>
      <c r="C27" s="22">
        <f aca="true" t="shared" si="6" ref="C27:AE27">B27+1</f>
        <v>3</v>
      </c>
      <c r="D27" s="22">
        <f t="shared" si="6"/>
        <v>4</v>
      </c>
      <c r="E27" s="22">
        <f t="shared" si="6"/>
        <v>5</v>
      </c>
      <c r="F27" s="22">
        <f t="shared" si="6"/>
        <v>6</v>
      </c>
      <c r="G27" s="22">
        <f t="shared" si="6"/>
        <v>7</v>
      </c>
      <c r="H27" s="22">
        <f t="shared" si="6"/>
        <v>8</v>
      </c>
      <c r="I27" s="22">
        <f t="shared" si="6"/>
        <v>9</v>
      </c>
      <c r="J27" s="22">
        <f t="shared" si="6"/>
        <v>10</v>
      </c>
      <c r="K27" s="22">
        <f t="shared" si="6"/>
        <v>11</v>
      </c>
      <c r="L27" s="22">
        <f t="shared" si="6"/>
        <v>12</v>
      </c>
      <c r="M27" s="22">
        <f t="shared" si="6"/>
        <v>13</v>
      </c>
      <c r="N27" s="22">
        <f t="shared" si="6"/>
        <v>14</v>
      </c>
      <c r="O27" s="22">
        <f t="shared" si="6"/>
        <v>15</v>
      </c>
      <c r="P27" s="22">
        <f t="shared" si="6"/>
        <v>16</v>
      </c>
      <c r="Q27" s="22">
        <f t="shared" si="6"/>
        <v>17</v>
      </c>
      <c r="R27" s="22">
        <f t="shared" si="6"/>
        <v>18</v>
      </c>
      <c r="S27" s="22">
        <f t="shared" si="6"/>
        <v>19</v>
      </c>
      <c r="T27" s="22">
        <f t="shared" si="6"/>
        <v>20</v>
      </c>
      <c r="U27" s="22">
        <f t="shared" si="6"/>
        <v>21</v>
      </c>
      <c r="V27" s="22">
        <f t="shared" si="6"/>
        <v>22</v>
      </c>
      <c r="W27" s="22">
        <f t="shared" si="6"/>
        <v>23</v>
      </c>
      <c r="X27" s="22">
        <f t="shared" si="6"/>
        <v>24</v>
      </c>
      <c r="Y27" s="22">
        <f t="shared" si="6"/>
        <v>25</v>
      </c>
      <c r="Z27" s="22">
        <f t="shared" si="6"/>
        <v>26</v>
      </c>
      <c r="AA27" s="22">
        <f t="shared" si="6"/>
        <v>27</v>
      </c>
      <c r="AB27" s="22">
        <f t="shared" si="6"/>
        <v>28</v>
      </c>
      <c r="AC27" s="22">
        <f t="shared" si="6"/>
        <v>29</v>
      </c>
      <c r="AD27" s="22">
        <f t="shared" si="6"/>
        <v>30</v>
      </c>
      <c r="AE27" s="22">
        <f t="shared" si="6"/>
        <v>31</v>
      </c>
      <c r="AG27" s="3" t="s">
        <v>13</v>
      </c>
      <c r="AH27" s="3" t="s">
        <v>14</v>
      </c>
      <c r="AI27" s="3" t="s">
        <v>15</v>
      </c>
      <c r="AJ27" s="3" t="s">
        <v>12</v>
      </c>
    </row>
    <row r="28" spans="1:36" s="1" customFormat="1" ht="18" customHeight="1">
      <c r="A28" s="21"/>
      <c r="B28" s="22"/>
      <c r="C28" s="22"/>
      <c r="D28" s="22"/>
      <c r="E28" s="7"/>
      <c r="F28" s="22"/>
      <c r="G28" s="22"/>
      <c r="H28" s="21"/>
      <c r="I28" s="22"/>
      <c r="J28" s="22"/>
      <c r="K28" s="22"/>
      <c r="L28" s="7"/>
      <c r="M28" s="22"/>
      <c r="N28" s="22"/>
      <c r="O28" s="21"/>
      <c r="P28" s="22"/>
      <c r="Q28" s="22"/>
      <c r="R28" s="22"/>
      <c r="S28" s="7"/>
      <c r="T28" s="22"/>
      <c r="U28" s="22"/>
      <c r="V28" s="21"/>
      <c r="W28" s="22"/>
      <c r="X28" s="22"/>
      <c r="Y28" s="22"/>
      <c r="Z28" s="7"/>
      <c r="AA28" s="22"/>
      <c r="AB28" s="22"/>
      <c r="AC28" s="21"/>
      <c r="AD28" s="22"/>
      <c r="AE28" s="22"/>
      <c r="AG28" s="3">
        <f>COUNTIF(A28:AE28,"f")</f>
        <v>0</v>
      </c>
      <c r="AH28" s="3">
        <f>COUNTIF(A28:AE28,"m")</f>
        <v>0</v>
      </c>
      <c r="AI28" s="3">
        <f>COUNTIF(A28:AE28,"p")</f>
        <v>0</v>
      </c>
      <c r="AJ28" s="3">
        <f>AJ24-AG28</f>
        <v>28</v>
      </c>
    </row>
    <row r="29" spans="1:35" ht="18" customHeight="1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I29">
        <f>SUM(A29:AE29)</f>
        <v>0</v>
      </c>
    </row>
    <row r="30" spans="1:31" ht="18" customHeight="1">
      <c r="A30" s="25" t="s">
        <v>7</v>
      </c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</row>
    <row r="31" spans="1:36" ht="18" customHeight="1">
      <c r="A31" s="22">
        <v>1</v>
      </c>
      <c r="B31" s="22">
        <f>A31+1</f>
        <v>2</v>
      </c>
      <c r="C31" s="22">
        <f aca="true" t="shared" si="7" ref="C31:AE31">B31+1</f>
        <v>3</v>
      </c>
      <c r="D31" s="22">
        <f t="shared" si="7"/>
        <v>4</v>
      </c>
      <c r="E31" s="22">
        <f t="shared" si="7"/>
        <v>5</v>
      </c>
      <c r="F31" s="22">
        <f t="shared" si="7"/>
        <v>6</v>
      </c>
      <c r="G31" s="22">
        <f t="shared" si="7"/>
        <v>7</v>
      </c>
      <c r="H31" s="22">
        <f t="shared" si="7"/>
        <v>8</v>
      </c>
      <c r="I31" s="22">
        <f t="shared" si="7"/>
        <v>9</v>
      </c>
      <c r="J31" s="22">
        <f t="shared" si="7"/>
        <v>10</v>
      </c>
      <c r="K31" s="22">
        <f t="shared" si="7"/>
        <v>11</v>
      </c>
      <c r="L31" s="22">
        <f t="shared" si="7"/>
        <v>12</v>
      </c>
      <c r="M31" s="22">
        <f t="shared" si="7"/>
        <v>13</v>
      </c>
      <c r="N31" s="22">
        <f t="shared" si="7"/>
        <v>14</v>
      </c>
      <c r="O31" s="22">
        <f t="shared" si="7"/>
        <v>15</v>
      </c>
      <c r="P31" s="22">
        <f t="shared" si="7"/>
        <v>16</v>
      </c>
      <c r="Q31" s="22">
        <f t="shared" si="7"/>
        <v>17</v>
      </c>
      <c r="R31" s="22">
        <f t="shared" si="7"/>
        <v>18</v>
      </c>
      <c r="S31" s="22">
        <f t="shared" si="7"/>
        <v>19</v>
      </c>
      <c r="T31" s="22">
        <f t="shared" si="7"/>
        <v>20</v>
      </c>
      <c r="U31" s="22">
        <f t="shared" si="7"/>
        <v>21</v>
      </c>
      <c r="V31" s="22">
        <f t="shared" si="7"/>
        <v>22</v>
      </c>
      <c r="W31" s="22">
        <f t="shared" si="7"/>
        <v>23</v>
      </c>
      <c r="X31" s="22">
        <f t="shared" si="7"/>
        <v>24</v>
      </c>
      <c r="Y31" s="22">
        <f t="shared" si="7"/>
        <v>25</v>
      </c>
      <c r="Z31" s="22">
        <f t="shared" si="7"/>
        <v>26</v>
      </c>
      <c r="AA31" s="22">
        <f t="shared" si="7"/>
        <v>27</v>
      </c>
      <c r="AB31" s="22">
        <f t="shared" si="7"/>
        <v>28</v>
      </c>
      <c r="AC31" s="22">
        <f t="shared" si="7"/>
        <v>29</v>
      </c>
      <c r="AD31" s="22">
        <f t="shared" si="7"/>
        <v>30</v>
      </c>
      <c r="AE31" s="22">
        <f t="shared" si="7"/>
        <v>31</v>
      </c>
      <c r="AG31" s="3" t="s">
        <v>13</v>
      </c>
      <c r="AH31" s="3" t="s">
        <v>14</v>
      </c>
      <c r="AI31" s="3" t="s">
        <v>15</v>
      </c>
      <c r="AJ31" s="3" t="s">
        <v>12</v>
      </c>
    </row>
    <row r="32" spans="1:36" ht="18" customHeight="1">
      <c r="A32" s="22"/>
      <c r="B32" s="7"/>
      <c r="C32" s="22"/>
      <c r="D32" s="22"/>
      <c r="E32" s="21"/>
      <c r="F32" s="22"/>
      <c r="G32" s="22"/>
      <c r="H32" s="22"/>
      <c r="I32" s="7"/>
      <c r="J32" s="22"/>
      <c r="K32" s="22"/>
      <c r="L32" s="21"/>
      <c r="M32" s="22"/>
      <c r="N32" s="22"/>
      <c r="O32" s="7"/>
      <c r="P32" s="7"/>
      <c r="Q32" s="22"/>
      <c r="R32" s="22"/>
      <c r="S32" s="21"/>
      <c r="T32" s="22"/>
      <c r="U32" s="22"/>
      <c r="V32" s="22"/>
      <c r="W32" s="7"/>
      <c r="X32" s="22"/>
      <c r="Y32" s="22"/>
      <c r="Z32" s="21"/>
      <c r="AA32" s="22"/>
      <c r="AB32" s="22"/>
      <c r="AC32" s="22"/>
      <c r="AD32" s="7"/>
      <c r="AE32" s="22"/>
      <c r="AG32" s="3">
        <f>COUNTIF(A32:AE32,"f")</f>
        <v>0</v>
      </c>
      <c r="AH32" s="3">
        <f>COUNTIF(A32:AE32,"m")</f>
        <v>0</v>
      </c>
      <c r="AI32" s="3">
        <f>COUNTIF(A32:AE32,"p")</f>
        <v>0</v>
      </c>
      <c r="AJ32" s="3">
        <f>AJ28-AG32</f>
        <v>28</v>
      </c>
    </row>
    <row r="33" spans="1:35" ht="18" customHeight="1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I33">
        <f>SUM(A33:AE33)</f>
        <v>0</v>
      </c>
    </row>
    <row r="34" spans="1:31" ht="18" customHeight="1">
      <c r="A34" s="25" t="s">
        <v>8</v>
      </c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</row>
    <row r="35" spans="1:36" ht="18" customHeight="1">
      <c r="A35" s="22">
        <v>1</v>
      </c>
      <c r="B35" s="22">
        <f>A35+1</f>
        <v>2</v>
      </c>
      <c r="C35" s="22">
        <f aca="true" t="shared" si="8" ref="C35:AD35">B35+1</f>
        <v>3</v>
      </c>
      <c r="D35" s="22">
        <f t="shared" si="8"/>
        <v>4</v>
      </c>
      <c r="E35" s="22">
        <f t="shared" si="8"/>
        <v>5</v>
      </c>
      <c r="F35" s="22">
        <f t="shared" si="8"/>
        <v>6</v>
      </c>
      <c r="G35" s="22">
        <f t="shared" si="8"/>
        <v>7</v>
      </c>
      <c r="H35" s="22">
        <f t="shared" si="8"/>
        <v>8</v>
      </c>
      <c r="I35" s="22">
        <f t="shared" si="8"/>
        <v>9</v>
      </c>
      <c r="J35" s="22">
        <f t="shared" si="8"/>
        <v>10</v>
      </c>
      <c r="K35" s="22">
        <f t="shared" si="8"/>
        <v>11</v>
      </c>
      <c r="L35" s="22">
        <f t="shared" si="8"/>
        <v>12</v>
      </c>
      <c r="M35" s="22">
        <f t="shared" si="8"/>
        <v>13</v>
      </c>
      <c r="N35" s="22">
        <f t="shared" si="8"/>
        <v>14</v>
      </c>
      <c r="O35" s="22">
        <f t="shared" si="8"/>
        <v>15</v>
      </c>
      <c r="P35" s="22">
        <f t="shared" si="8"/>
        <v>16</v>
      </c>
      <c r="Q35" s="22">
        <f t="shared" si="8"/>
        <v>17</v>
      </c>
      <c r="R35" s="22">
        <f t="shared" si="8"/>
        <v>18</v>
      </c>
      <c r="S35" s="22">
        <f t="shared" si="8"/>
        <v>19</v>
      </c>
      <c r="T35" s="22">
        <f t="shared" si="8"/>
        <v>20</v>
      </c>
      <c r="U35" s="22">
        <f t="shared" si="8"/>
        <v>21</v>
      </c>
      <c r="V35" s="22">
        <f t="shared" si="8"/>
        <v>22</v>
      </c>
      <c r="W35" s="22">
        <f t="shared" si="8"/>
        <v>23</v>
      </c>
      <c r="X35" s="22">
        <f t="shared" si="8"/>
        <v>24</v>
      </c>
      <c r="Y35" s="22">
        <f t="shared" si="8"/>
        <v>25</v>
      </c>
      <c r="Z35" s="22">
        <f t="shared" si="8"/>
        <v>26</v>
      </c>
      <c r="AA35" s="22">
        <f t="shared" si="8"/>
        <v>27</v>
      </c>
      <c r="AB35" s="22">
        <f t="shared" si="8"/>
        <v>28</v>
      </c>
      <c r="AC35" s="22">
        <f t="shared" si="8"/>
        <v>29</v>
      </c>
      <c r="AD35" s="22">
        <f t="shared" si="8"/>
        <v>30</v>
      </c>
      <c r="AE35" s="23"/>
      <c r="AG35" s="3" t="s">
        <v>13</v>
      </c>
      <c r="AH35" s="3" t="s">
        <v>14</v>
      </c>
      <c r="AI35" s="3" t="s">
        <v>15</v>
      </c>
      <c r="AJ35" s="3" t="s">
        <v>12</v>
      </c>
    </row>
    <row r="36" spans="1:36" ht="18" customHeight="1">
      <c r="A36" s="22"/>
      <c r="B36" s="21"/>
      <c r="C36" s="22"/>
      <c r="D36" s="22"/>
      <c r="E36" s="22"/>
      <c r="F36" s="7"/>
      <c r="G36" s="22"/>
      <c r="H36" s="22"/>
      <c r="I36" s="21"/>
      <c r="J36" s="22"/>
      <c r="K36" s="22"/>
      <c r="L36" s="22"/>
      <c r="M36" s="7"/>
      <c r="N36" s="22"/>
      <c r="O36" s="22"/>
      <c r="P36" s="21"/>
      <c r="Q36" s="22"/>
      <c r="R36" s="22"/>
      <c r="S36" s="22"/>
      <c r="T36" s="7"/>
      <c r="U36" s="22"/>
      <c r="V36" s="22"/>
      <c r="W36" s="21"/>
      <c r="X36" s="22"/>
      <c r="Y36" s="22"/>
      <c r="Z36" s="22"/>
      <c r="AA36" s="7"/>
      <c r="AB36" s="22"/>
      <c r="AC36" s="22"/>
      <c r="AD36" s="21"/>
      <c r="AE36" s="23"/>
      <c r="AG36" s="3">
        <f>COUNTIF(A36:AE36,"f")</f>
        <v>0</v>
      </c>
      <c r="AH36" s="3">
        <f>COUNTIF(A36:AE36,"m")</f>
        <v>0</v>
      </c>
      <c r="AI36" s="3">
        <f>COUNTIF(A36:AE36,"p")</f>
        <v>0</v>
      </c>
      <c r="AJ36" s="3">
        <f>AJ32-AG36</f>
        <v>28</v>
      </c>
    </row>
    <row r="37" spans="1:35" ht="18" customHeight="1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I37">
        <f>SUM(A37:AE37)</f>
        <v>0</v>
      </c>
    </row>
    <row r="38" spans="1:31" ht="18" customHeight="1">
      <c r="A38" s="25" t="s">
        <v>9</v>
      </c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</row>
    <row r="39" spans="1:36" ht="18" customHeight="1">
      <c r="A39" s="22">
        <v>1</v>
      </c>
      <c r="B39" s="22">
        <f>A39+1</f>
        <v>2</v>
      </c>
      <c r="C39" s="22">
        <f aca="true" t="shared" si="9" ref="C39:AE39">B39+1</f>
        <v>3</v>
      </c>
      <c r="D39" s="22">
        <f t="shared" si="9"/>
        <v>4</v>
      </c>
      <c r="E39" s="22">
        <f t="shared" si="9"/>
        <v>5</v>
      </c>
      <c r="F39" s="22">
        <f t="shared" si="9"/>
        <v>6</v>
      </c>
      <c r="G39" s="22">
        <f t="shared" si="9"/>
        <v>7</v>
      </c>
      <c r="H39" s="22">
        <f t="shared" si="9"/>
        <v>8</v>
      </c>
      <c r="I39" s="22">
        <f t="shared" si="9"/>
        <v>9</v>
      </c>
      <c r="J39" s="22">
        <f t="shared" si="9"/>
        <v>10</v>
      </c>
      <c r="K39" s="22">
        <f t="shared" si="9"/>
        <v>11</v>
      </c>
      <c r="L39" s="22">
        <f t="shared" si="9"/>
        <v>12</v>
      </c>
      <c r="M39" s="22">
        <f t="shared" si="9"/>
        <v>13</v>
      </c>
      <c r="N39" s="22">
        <f t="shared" si="9"/>
        <v>14</v>
      </c>
      <c r="O39" s="22">
        <f t="shared" si="9"/>
        <v>15</v>
      </c>
      <c r="P39" s="22">
        <f t="shared" si="9"/>
        <v>16</v>
      </c>
      <c r="Q39" s="22">
        <f t="shared" si="9"/>
        <v>17</v>
      </c>
      <c r="R39" s="22">
        <f t="shared" si="9"/>
        <v>18</v>
      </c>
      <c r="S39" s="22">
        <f t="shared" si="9"/>
        <v>19</v>
      </c>
      <c r="T39" s="22">
        <f t="shared" si="9"/>
        <v>20</v>
      </c>
      <c r="U39" s="22">
        <f t="shared" si="9"/>
        <v>21</v>
      </c>
      <c r="V39" s="22">
        <f t="shared" si="9"/>
        <v>22</v>
      </c>
      <c r="W39" s="22">
        <f t="shared" si="9"/>
        <v>23</v>
      </c>
      <c r="X39" s="22">
        <f t="shared" si="9"/>
        <v>24</v>
      </c>
      <c r="Y39" s="22">
        <f t="shared" si="9"/>
        <v>25</v>
      </c>
      <c r="Z39" s="22">
        <f t="shared" si="9"/>
        <v>26</v>
      </c>
      <c r="AA39" s="22">
        <f t="shared" si="9"/>
        <v>27</v>
      </c>
      <c r="AB39" s="22">
        <f t="shared" si="9"/>
        <v>28</v>
      </c>
      <c r="AC39" s="22">
        <f t="shared" si="9"/>
        <v>29</v>
      </c>
      <c r="AD39" s="22">
        <f t="shared" si="9"/>
        <v>30</v>
      </c>
      <c r="AE39" s="22">
        <f t="shared" si="9"/>
        <v>31</v>
      </c>
      <c r="AG39" s="3" t="s">
        <v>13</v>
      </c>
      <c r="AH39" s="3" t="s">
        <v>14</v>
      </c>
      <c r="AI39" s="3" t="s">
        <v>15</v>
      </c>
      <c r="AJ39" s="3" t="s">
        <v>12</v>
      </c>
    </row>
    <row r="40" spans="1:36" ht="18" customHeight="1">
      <c r="A40" s="22"/>
      <c r="B40" s="22"/>
      <c r="C40" s="22"/>
      <c r="D40" s="7"/>
      <c r="E40" s="22"/>
      <c r="F40" s="22"/>
      <c r="G40" s="21"/>
      <c r="H40" s="22"/>
      <c r="I40" s="22"/>
      <c r="J40" s="22"/>
      <c r="K40" s="7"/>
      <c r="L40" s="22"/>
      <c r="M40" s="22"/>
      <c r="N40" s="21"/>
      <c r="O40" s="22"/>
      <c r="P40" s="22"/>
      <c r="Q40" s="22"/>
      <c r="R40" s="7"/>
      <c r="S40" s="22"/>
      <c r="T40" s="22"/>
      <c r="U40" s="21"/>
      <c r="V40" s="22"/>
      <c r="W40" s="22"/>
      <c r="X40" s="22"/>
      <c r="Y40" s="7"/>
      <c r="Z40" s="22"/>
      <c r="AA40" s="22"/>
      <c r="AB40" s="21"/>
      <c r="AC40" s="22"/>
      <c r="AD40" s="22"/>
      <c r="AE40" s="22"/>
      <c r="AG40" s="3">
        <f>COUNTIF(A40:AE40,"f")</f>
        <v>0</v>
      </c>
      <c r="AH40" s="3">
        <f>COUNTIF(A40:AE40,"m")</f>
        <v>0</v>
      </c>
      <c r="AI40" s="3">
        <f>COUNTIF(A40:AE40,"p")</f>
        <v>0</v>
      </c>
      <c r="AJ40" s="3">
        <f>AJ36-AG40</f>
        <v>28</v>
      </c>
    </row>
    <row r="41" spans="1:35" ht="18" customHeight="1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I41">
        <f>SUM(A41:AE41)</f>
        <v>0</v>
      </c>
    </row>
    <row r="42" spans="1:31" ht="18" customHeight="1">
      <c r="A42" s="25" t="s">
        <v>10</v>
      </c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</row>
    <row r="43" spans="1:36" ht="18" customHeight="1">
      <c r="A43" s="22">
        <v>1</v>
      </c>
      <c r="B43" s="22">
        <f>A43+1</f>
        <v>2</v>
      </c>
      <c r="C43" s="22">
        <f aca="true" t="shared" si="10" ref="C43:AD43">B43+1</f>
        <v>3</v>
      </c>
      <c r="D43" s="22">
        <f t="shared" si="10"/>
        <v>4</v>
      </c>
      <c r="E43" s="22">
        <f t="shared" si="10"/>
        <v>5</v>
      </c>
      <c r="F43" s="22">
        <f t="shared" si="10"/>
        <v>6</v>
      </c>
      <c r="G43" s="22">
        <f t="shared" si="10"/>
        <v>7</v>
      </c>
      <c r="H43" s="22">
        <f t="shared" si="10"/>
        <v>8</v>
      </c>
      <c r="I43" s="22">
        <f t="shared" si="10"/>
        <v>9</v>
      </c>
      <c r="J43" s="22">
        <f t="shared" si="10"/>
        <v>10</v>
      </c>
      <c r="K43" s="22">
        <f t="shared" si="10"/>
        <v>11</v>
      </c>
      <c r="L43" s="22">
        <f t="shared" si="10"/>
        <v>12</v>
      </c>
      <c r="M43" s="22">
        <f t="shared" si="10"/>
        <v>13</v>
      </c>
      <c r="N43" s="22">
        <f t="shared" si="10"/>
        <v>14</v>
      </c>
      <c r="O43" s="22">
        <f t="shared" si="10"/>
        <v>15</v>
      </c>
      <c r="P43" s="22">
        <f t="shared" si="10"/>
        <v>16</v>
      </c>
      <c r="Q43" s="22">
        <f t="shared" si="10"/>
        <v>17</v>
      </c>
      <c r="R43" s="22">
        <f t="shared" si="10"/>
        <v>18</v>
      </c>
      <c r="S43" s="22">
        <f t="shared" si="10"/>
        <v>19</v>
      </c>
      <c r="T43" s="22">
        <f t="shared" si="10"/>
        <v>20</v>
      </c>
      <c r="U43" s="22">
        <f t="shared" si="10"/>
        <v>21</v>
      </c>
      <c r="V43" s="22">
        <f t="shared" si="10"/>
        <v>22</v>
      </c>
      <c r="W43" s="22">
        <f t="shared" si="10"/>
        <v>23</v>
      </c>
      <c r="X43" s="22">
        <f t="shared" si="10"/>
        <v>24</v>
      </c>
      <c r="Y43" s="22">
        <f t="shared" si="10"/>
        <v>25</v>
      </c>
      <c r="Z43" s="22">
        <f t="shared" si="10"/>
        <v>26</v>
      </c>
      <c r="AA43" s="22">
        <f t="shared" si="10"/>
        <v>27</v>
      </c>
      <c r="AB43" s="22">
        <f t="shared" si="10"/>
        <v>28</v>
      </c>
      <c r="AC43" s="22">
        <f t="shared" si="10"/>
        <v>29</v>
      </c>
      <c r="AD43" s="22">
        <f t="shared" si="10"/>
        <v>30</v>
      </c>
      <c r="AE43" s="23"/>
      <c r="AG43" s="3" t="s">
        <v>13</v>
      </c>
      <c r="AH43" s="3" t="s">
        <v>14</v>
      </c>
      <c r="AI43" s="3" t="s">
        <v>15</v>
      </c>
      <c r="AJ43" s="3" t="s">
        <v>12</v>
      </c>
    </row>
    <row r="44" spans="1:36" ht="18" customHeight="1">
      <c r="A44" s="7"/>
      <c r="B44" s="22"/>
      <c r="C44" s="22"/>
      <c r="D44" s="21"/>
      <c r="E44" s="22"/>
      <c r="F44" s="22"/>
      <c r="G44" s="22"/>
      <c r="H44" s="7"/>
      <c r="I44" s="22"/>
      <c r="J44" s="22"/>
      <c r="K44" s="21"/>
      <c r="L44" s="22"/>
      <c r="M44" s="22"/>
      <c r="N44" s="22"/>
      <c r="O44" s="7"/>
      <c r="P44" s="22"/>
      <c r="Q44" s="22"/>
      <c r="R44" s="21"/>
      <c r="S44" s="22"/>
      <c r="T44" s="22"/>
      <c r="U44" s="22"/>
      <c r="V44" s="7"/>
      <c r="W44" s="22"/>
      <c r="X44" s="22"/>
      <c r="Y44" s="21"/>
      <c r="Z44" s="22"/>
      <c r="AA44" s="22"/>
      <c r="AB44" s="22"/>
      <c r="AC44" s="7"/>
      <c r="AD44" s="22"/>
      <c r="AE44" s="23"/>
      <c r="AG44" s="3">
        <f>COUNTIF(A44:AE44,"f")</f>
        <v>0</v>
      </c>
      <c r="AH44" s="3">
        <f>COUNTIF(A44:AE44,"m")</f>
        <v>0</v>
      </c>
      <c r="AI44" s="3">
        <f>COUNTIF(A44:AE44,"p")</f>
        <v>0</v>
      </c>
      <c r="AJ44" s="3">
        <f>AJ40-AG44</f>
        <v>28</v>
      </c>
    </row>
    <row r="45" spans="1:35" ht="18" customHeight="1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I45">
        <f>SUM(A45:AE45)</f>
        <v>0</v>
      </c>
    </row>
    <row r="46" spans="1:31" ht="18" customHeight="1">
      <c r="A46" s="25" t="s">
        <v>11</v>
      </c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</row>
    <row r="47" spans="1:36" ht="18" customHeight="1">
      <c r="A47" s="22">
        <v>1</v>
      </c>
      <c r="B47" s="22">
        <f>A47+1</f>
        <v>2</v>
      </c>
      <c r="C47" s="22">
        <f aca="true" t="shared" si="11" ref="C47:AE47">B47+1</f>
        <v>3</v>
      </c>
      <c r="D47" s="22">
        <f t="shared" si="11"/>
        <v>4</v>
      </c>
      <c r="E47" s="22">
        <f t="shared" si="11"/>
        <v>5</v>
      </c>
      <c r="F47" s="22">
        <f t="shared" si="11"/>
        <v>6</v>
      </c>
      <c r="G47" s="22">
        <f t="shared" si="11"/>
        <v>7</v>
      </c>
      <c r="H47" s="22">
        <f t="shared" si="11"/>
        <v>8</v>
      </c>
      <c r="I47" s="22">
        <f t="shared" si="11"/>
        <v>9</v>
      </c>
      <c r="J47" s="22">
        <f t="shared" si="11"/>
        <v>10</v>
      </c>
      <c r="K47" s="22">
        <f t="shared" si="11"/>
        <v>11</v>
      </c>
      <c r="L47" s="22">
        <f t="shared" si="11"/>
        <v>12</v>
      </c>
      <c r="M47" s="22">
        <f t="shared" si="11"/>
        <v>13</v>
      </c>
      <c r="N47" s="22">
        <f t="shared" si="11"/>
        <v>14</v>
      </c>
      <c r="O47" s="22">
        <f t="shared" si="11"/>
        <v>15</v>
      </c>
      <c r="P47" s="22">
        <f t="shared" si="11"/>
        <v>16</v>
      </c>
      <c r="Q47" s="22">
        <f t="shared" si="11"/>
        <v>17</v>
      </c>
      <c r="R47" s="22">
        <f t="shared" si="11"/>
        <v>18</v>
      </c>
      <c r="S47" s="22">
        <f t="shared" si="11"/>
        <v>19</v>
      </c>
      <c r="T47" s="22">
        <f t="shared" si="11"/>
        <v>20</v>
      </c>
      <c r="U47" s="22">
        <f t="shared" si="11"/>
        <v>21</v>
      </c>
      <c r="V47" s="22">
        <f t="shared" si="11"/>
        <v>22</v>
      </c>
      <c r="W47" s="22">
        <f t="shared" si="11"/>
        <v>23</v>
      </c>
      <c r="X47" s="22">
        <f t="shared" si="11"/>
        <v>24</v>
      </c>
      <c r="Y47" s="22">
        <f t="shared" si="11"/>
        <v>25</v>
      </c>
      <c r="Z47" s="22">
        <f t="shared" si="11"/>
        <v>26</v>
      </c>
      <c r="AA47" s="22">
        <f t="shared" si="11"/>
        <v>27</v>
      </c>
      <c r="AB47" s="22">
        <f t="shared" si="11"/>
        <v>28</v>
      </c>
      <c r="AC47" s="22">
        <f t="shared" si="11"/>
        <v>29</v>
      </c>
      <c r="AD47" s="22">
        <f t="shared" si="11"/>
        <v>30</v>
      </c>
      <c r="AE47" s="22">
        <f t="shared" si="11"/>
        <v>31</v>
      </c>
      <c r="AG47" s="3" t="s">
        <v>13</v>
      </c>
      <c r="AH47" s="3" t="s">
        <v>14</v>
      </c>
      <c r="AI47" s="3" t="s">
        <v>15</v>
      </c>
      <c r="AJ47" s="3" t="s">
        <v>12</v>
      </c>
    </row>
    <row r="48" spans="1:36" ht="18" customHeight="1">
      <c r="A48" s="22"/>
      <c r="B48" s="21"/>
      <c r="C48" s="22"/>
      <c r="D48" s="22"/>
      <c r="E48" s="22"/>
      <c r="F48" s="7"/>
      <c r="G48" s="22"/>
      <c r="H48" s="7"/>
      <c r="I48" s="21"/>
      <c r="J48" s="22"/>
      <c r="K48" s="22"/>
      <c r="L48" s="22"/>
      <c r="M48" s="7"/>
      <c r="N48" s="22"/>
      <c r="O48" s="22"/>
      <c r="P48" s="21"/>
      <c r="Q48" s="22"/>
      <c r="R48" s="22"/>
      <c r="S48" s="22"/>
      <c r="T48" s="7"/>
      <c r="U48" s="22"/>
      <c r="V48" s="22"/>
      <c r="W48" s="21"/>
      <c r="X48" s="22"/>
      <c r="Y48" s="7"/>
      <c r="Z48" s="7"/>
      <c r="AA48" s="7"/>
      <c r="AB48" s="22"/>
      <c r="AC48" s="22"/>
      <c r="AD48" s="21"/>
      <c r="AE48" s="22"/>
      <c r="AG48" s="3">
        <f>COUNTIF(A48:AE48,"f")</f>
        <v>0</v>
      </c>
      <c r="AH48" s="3">
        <f>COUNTIF(A48:AE48,"m")</f>
        <v>0</v>
      </c>
      <c r="AI48" s="3">
        <f>COUNTIF(A48:AE48,"p")</f>
        <v>0</v>
      </c>
      <c r="AJ48" s="3">
        <f>AJ44-AG48</f>
        <v>28</v>
      </c>
    </row>
    <row r="49" spans="1:35" ht="15">
      <c r="A49" s="24"/>
      <c r="B49" s="24"/>
      <c r="C49" s="24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I49">
        <f>SUM(A49:AE49)</f>
        <v>0</v>
      </c>
    </row>
    <row r="50" spans="1:35" ht="15">
      <c r="A50" s="24"/>
      <c r="B50" s="24"/>
      <c r="C50" s="24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H50" t="s">
        <v>70</v>
      </c>
      <c r="AI50" s="20">
        <f>SUM(AI5+AI9+AI13+AI17+AI21+AI25+AI29+AI33+AI37+AI41+AI45+AI49)</f>
        <v>2</v>
      </c>
    </row>
    <row r="51" spans="1:31" ht="15">
      <c r="A51" s="24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</row>
    <row r="52" spans="1:31" ht="15">
      <c r="A52" s="24"/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</row>
    <row r="53" spans="1:31" ht="15">
      <c r="A53" s="24"/>
      <c r="B53" s="24"/>
      <c r="C53" s="24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  <c r="AE53" s="24"/>
    </row>
    <row r="54" spans="1:31" ht="15">
      <c r="A54" s="24"/>
      <c r="B54" s="24"/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  <c r="AE54" s="24"/>
    </row>
    <row r="55" spans="1:31" ht="15">
      <c r="A55" s="24"/>
      <c r="B55" s="24"/>
      <c r="C55" s="24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  <c r="AE55" s="24"/>
    </row>
    <row r="56" spans="1:31" ht="15">
      <c r="A56" s="24"/>
      <c r="B56" s="24"/>
      <c r="C56" s="24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  <c r="AE56" s="24"/>
    </row>
    <row r="57" spans="2:31" ht="15">
      <c r="B57" s="24"/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  <c r="AE57" s="24"/>
    </row>
    <row r="58" spans="2:31" ht="15">
      <c r="B58" s="24"/>
      <c r="C58" s="24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  <c r="AE58" s="24"/>
    </row>
    <row r="59" spans="2:36" ht="15">
      <c r="B59" s="24"/>
      <c r="C59" s="24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  <c r="AE59" s="24"/>
      <c r="AG59" s="6"/>
      <c r="AH59" s="6"/>
      <c r="AI59" s="6"/>
      <c r="AJ59" s="6"/>
    </row>
    <row r="60" spans="2:31" ht="15">
      <c r="B60" s="24"/>
      <c r="C60" s="24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  <c r="AE60" s="24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utente6</dc:creator>
  <cp:keywords/>
  <dc:description/>
  <cp:lastModifiedBy>elenalonardi</cp:lastModifiedBy>
  <cp:lastPrinted>2011-12-30T11:41:12Z</cp:lastPrinted>
  <dcterms:created xsi:type="dcterms:W3CDTF">2009-10-15T10:02:15Z</dcterms:created>
  <dcterms:modified xsi:type="dcterms:W3CDTF">2015-05-20T15:24:30Z</dcterms:modified>
  <cp:category/>
  <cp:version/>
  <cp:contentType/>
  <cp:contentStatus/>
</cp:coreProperties>
</file>